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575" windowHeight="7725" activeTab="3"/>
  </bookViews>
  <sheets>
    <sheet name="1день" sheetId="1" r:id="rId1"/>
    <sheet name="2 день" sheetId="2" r:id="rId2"/>
    <sheet name="3 день " sheetId="3" r:id="rId3"/>
    <sheet name="4 день  " sheetId="4" r:id="rId4"/>
    <sheet name="5 день" sheetId="5" r:id="rId5"/>
    <sheet name="6 день " sheetId="6" r:id="rId6"/>
    <sheet name="7 день" sheetId="7" r:id="rId7"/>
    <sheet name="8 день " sheetId="8" r:id="rId8"/>
    <sheet name="9 день " sheetId="9" r:id="rId9"/>
    <sheet name="10 день " sheetId="10" r:id="rId10"/>
    <sheet name="ИТОГО РАССЧЕТ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<sst xmlns="http://schemas.openxmlformats.org/spreadsheetml/2006/main" count="443" uniqueCount="118">
  <si>
    <r>
      <t>День первый</t>
    </r>
    <r>
      <rPr>
        <sz val="10"/>
        <rFont val="Arial Cyr"/>
        <family val="0"/>
      </rPr>
      <t xml:space="preserve"> </t>
    </r>
  </si>
  <si>
    <t>наименование блюд</t>
  </si>
  <si>
    <t>выход в граммах</t>
  </si>
  <si>
    <t>Химический состав</t>
  </si>
  <si>
    <t>Б</t>
  </si>
  <si>
    <t>Ж</t>
  </si>
  <si>
    <t xml:space="preserve"> У</t>
  </si>
  <si>
    <t>Энергетическая ценность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</si>
  <si>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</si>
  <si>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</si>
  <si>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</si>
  <si>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</si>
  <si>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</si>
  <si>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</si>
  <si>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</si>
  <si>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</si>
  <si>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Мg</t>
  </si>
  <si>
    <t>Fe</t>
  </si>
  <si>
    <t>Итого завтрак</t>
  </si>
  <si>
    <t>ОБЕД</t>
  </si>
  <si>
    <t>ЗАВТРАК</t>
  </si>
  <si>
    <t>Итого обед</t>
  </si>
  <si>
    <t>ПОЛДНИК</t>
  </si>
  <si>
    <t>Итого за полдник</t>
  </si>
  <si>
    <t>ИТОГО за день</t>
  </si>
  <si>
    <t>% от суточной нормы в 2713ккал.</t>
  </si>
  <si>
    <t>В среднем за 10 дней</t>
  </si>
  <si>
    <t>в СРЕДНЕМ ЗА ОДИН ДЕНЬ</t>
  </si>
  <si>
    <t>День четвертый</t>
  </si>
  <si>
    <r>
      <t>День пятый</t>
    </r>
    <r>
      <rPr>
        <sz val="10"/>
        <rFont val="Arial Cyr"/>
        <family val="0"/>
      </rPr>
      <t xml:space="preserve"> </t>
    </r>
  </si>
  <si>
    <r>
      <t>День шестой</t>
    </r>
    <r>
      <rPr>
        <sz val="10"/>
        <rFont val="Arial Cyr"/>
        <family val="0"/>
      </rPr>
      <t xml:space="preserve"> </t>
    </r>
  </si>
  <si>
    <r>
      <t>День седьмой</t>
    </r>
    <r>
      <rPr>
        <sz val="10"/>
        <rFont val="Arial Cyr"/>
        <family val="0"/>
      </rPr>
      <t xml:space="preserve"> </t>
    </r>
  </si>
  <si>
    <r>
      <t>День восьмой</t>
    </r>
    <r>
      <rPr>
        <sz val="10"/>
        <rFont val="Arial Cyr"/>
        <family val="0"/>
      </rPr>
      <t xml:space="preserve"> </t>
    </r>
  </si>
  <si>
    <t>День девятый</t>
  </si>
  <si>
    <r>
      <t>День десятый</t>
    </r>
    <r>
      <rPr>
        <sz val="10"/>
        <rFont val="Arial Cyr"/>
        <family val="0"/>
      </rPr>
      <t xml:space="preserve"> </t>
    </r>
  </si>
  <si>
    <t>Щи из свежей капусты со сметаной</t>
  </si>
  <si>
    <t xml:space="preserve"> Чай с сахаром</t>
  </si>
  <si>
    <t>Хлеб ржано-пшеничный</t>
  </si>
  <si>
    <t>Хлеб пшеничный</t>
  </si>
  <si>
    <t>Плов из птицы</t>
  </si>
  <si>
    <t>Суп  картофельный с макронными изделиями</t>
  </si>
  <si>
    <t>Каша гречневая рассыпчатая</t>
  </si>
  <si>
    <t xml:space="preserve"> Котлеты из птицы</t>
  </si>
  <si>
    <t>Хлеб  ржано-пшеничный</t>
  </si>
  <si>
    <t>Чай с лимоном</t>
  </si>
  <si>
    <t>Борщ с капустой и картофелем</t>
  </si>
  <si>
    <t>Макаронные изделия отварные</t>
  </si>
  <si>
    <t>Кисель ( витиминизированный)</t>
  </si>
  <si>
    <t>Суп  гороховый с мясом</t>
  </si>
  <si>
    <t>Картофельное пюре</t>
  </si>
  <si>
    <t>Котлета рыбная</t>
  </si>
  <si>
    <t>Компот из сухофруктов</t>
  </si>
  <si>
    <t>Салат из свежих огурцов</t>
  </si>
  <si>
    <t>Рассольник</t>
  </si>
  <si>
    <t xml:space="preserve">Голубцы ленивые </t>
  </si>
  <si>
    <t>Кофейный напиток</t>
  </si>
  <si>
    <t>Икра свекольная</t>
  </si>
  <si>
    <t>Суп рыбный</t>
  </si>
  <si>
    <t>Каша рисовая рассыпчатая</t>
  </si>
  <si>
    <t>Котлета мясная</t>
  </si>
  <si>
    <t>Какао с молоком</t>
  </si>
  <si>
    <t>Салат из свежих помидоров и огурцов</t>
  </si>
  <si>
    <t>Пюре картофельное</t>
  </si>
  <si>
    <t>Рыба тушеная с овощами</t>
  </si>
  <si>
    <t>Хлеб  пшеничный</t>
  </si>
  <si>
    <t>Хлеб  ржано - пшеничный</t>
  </si>
  <si>
    <t>Компот из  свежих плодов  и ягод</t>
  </si>
  <si>
    <t>Суп картофельный с крупой</t>
  </si>
  <si>
    <t>Курица отварная</t>
  </si>
  <si>
    <t>Сок  фруктовый</t>
  </si>
  <si>
    <t>Икра морковная</t>
  </si>
  <si>
    <t>Суп картофельный с макаронными изделиями и смясом птицы</t>
  </si>
  <si>
    <t>Рогу овощное</t>
  </si>
  <si>
    <t>Суп из овощей</t>
  </si>
  <si>
    <t>Гороховая каша</t>
  </si>
  <si>
    <t>Котлета из мяса птицы</t>
  </si>
  <si>
    <t>Сок персековый</t>
  </si>
  <si>
    <t>Щи из св. капусты с мясом птицы</t>
  </si>
  <si>
    <t>норма</t>
  </si>
  <si>
    <t>Гуляш  говяжий  с подливом.</t>
  </si>
  <si>
    <t>Йогурт фруктовый</t>
  </si>
  <si>
    <t>Печенье (молочные)</t>
  </si>
  <si>
    <t>Мандарин</t>
  </si>
  <si>
    <t>Коржик</t>
  </si>
  <si>
    <t>банан</t>
  </si>
  <si>
    <t>Сок (персиковый)</t>
  </si>
  <si>
    <t>Кекс</t>
  </si>
  <si>
    <t>Груша</t>
  </si>
  <si>
    <t>Йогурт питьевой</t>
  </si>
  <si>
    <t>Печенье (овсяные)</t>
  </si>
  <si>
    <t>Яблоко</t>
  </si>
  <si>
    <t>Апельсин</t>
  </si>
  <si>
    <t>Ряженка</t>
  </si>
  <si>
    <t>Булочка Вкусняшка</t>
  </si>
  <si>
    <t>Сок (абрикосовый)</t>
  </si>
  <si>
    <t>Булочка Сердечко</t>
  </si>
  <si>
    <t>Сок (яблочный)</t>
  </si>
  <si>
    <t>Бублик с маком</t>
  </si>
  <si>
    <t>Пряник</t>
  </si>
  <si>
    <t>Меню: осенне- зимний вариант</t>
  </si>
  <si>
    <t>МБОУ "Мордовскопаркинская ООШ"</t>
  </si>
  <si>
    <t>Возраст детей: 1 2 лет  и старше</t>
  </si>
  <si>
    <t xml:space="preserve">Возраст детей:  12  лет и старше </t>
  </si>
  <si>
    <t>МБОУ "Мордовскопаркинская  ООШ"</t>
  </si>
  <si>
    <t>Возраст детей: 12  лет  и старше</t>
  </si>
  <si>
    <t>Возраст детей: 12 лет  и старше</t>
  </si>
  <si>
    <t>Возраст детей:  12  лет и старше</t>
  </si>
  <si>
    <t>Возраст детей:  12 лет и старше</t>
  </si>
  <si>
    <t>МБОУ " Мордовскопаркинская ООШ"</t>
  </si>
  <si>
    <t>МБОУ " Мордовскопаркинская  ООШ"</t>
  </si>
  <si>
    <t>Возраст детей: 12 лет и старше</t>
  </si>
  <si>
    <t>День  второй</t>
  </si>
  <si>
    <t>День  третий</t>
  </si>
  <si>
    <t>Нарезка из свежих помидор</t>
  </si>
  <si>
    <t>Нарезка из свежих огурцов</t>
  </si>
  <si>
    <t>Нарезка из свежих помидор с  огурцами</t>
  </si>
  <si>
    <t>Икра  из свеклы отварной с яблоком</t>
  </si>
  <si>
    <t>Икра из красной свеклы с яблоком.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</si>
</sst>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0" xfId="0" applyNumberFormat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9</xdr:col>
      <xdr:colOff>257175</xdr:colOff>
      <xdr:row>5</xdr:row>
      <xdr:rowOff>123825</xdr:rowOff>
    </xdr:to>
    <xdr:pic>
      <xdr:nvPicPr>
        <xdr:cNvPr id="1" name="Рисунок 3" descr="МЕНЮ,ПАРК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8575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14</xdr:col>
      <xdr:colOff>504825</xdr:colOff>
      <xdr:row>5</xdr:row>
      <xdr:rowOff>104775</xdr:rowOff>
    </xdr:to>
    <xdr:pic>
      <xdr:nvPicPr>
        <xdr:cNvPr id="2" name="Рисунок 2" descr="МЕНЮ, ПАР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76200"/>
          <a:ext cx="2162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3">
      <selection activeCell="R9" sqref="R9"/>
    </sheetView>
  </sheetViews>
  <sheetFormatPr defaultColWidth="9.00390625" defaultRowHeight="12.75"/>
  <cols>
    <col min="1" max="1" width="22.875" style="0" customWidth="1"/>
    <col min="2" max="2" width="6.75390625" style="0" customWidth="1"/>
    <col min="3" max="3" width="4.875" style="0" customWidth="1"/>
    <col min="4" max="4" width="5.875" style="0" customWidth="1"/>
    <col min="5" max="5" width="6.25390625" style="0" customWidth="1"/>
    <col min="6" max="7" width="5.875" style="0" customWidth="1"/>
    <col min="8" max="8" width="6.00390625" style="0" customWidth="1"/>
    <col min="9" max="9" width="6.125" style="0" customWidth="1"/>
    <col min="10" max="10" width="5.00390625" style="0" customWidth="1"/>
    <col min="11" max="11" width="5.875" style="0" customWidth="1"/>
    <col min="12" max="12" width="6.625" style="0" customWidth="1"/>
    <col min="13" max="13" width="5.75390625" style="0" customWidth="1"/>
    <col min="14" max="14" width="5.375" style="0" customWidth="1"/>
  </cols>
  <sheetData>
    <row r="2" ht="12.75">
      <c r="A2" t="s">
        <v>100</v>
      </c>
    </row>
    <row r="3" ht="12.75">
      <c r="A3" t="s">
        <v>99</v>
      </c>
    </row>
    <row r="4" ht="12.75">
      <c r="A4" t="s">
        <v>104</v>
      </c>
    </row>
    <row r="5" ht="12.75">
      <c r="B5" s="1" t="s">
        <v>0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>C10+C11+C12+C13+C14</f>
        <v>0</v>
      </c>
      <c r="D15" s="8">
        <f aca="true" t="shared" si="0" ref="D15:N15">D10+D11+D12+D13+D14</f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5.5">
      <c r="A17" s="9" t="s">
        <v>113</v>
      </c>
      <c r="B17" s="2">
        <v>100</v>
      </c>
      <c r="C17" s="2">
        <v>1.35</v>
      </c>
      <c r="D17" s="2">
        <v>6.16</v>
      </c>
      <c r="E17" s="2">
        <v>7.69</v>
      </c>
      <c r="F17" s="2">
        <v>91.6</v>
      </c>
      <c r="G17" s="2">
        <v>0.05</v>
      </c>
      <c r="H17" s="2">
        <v>13.25</v>
      </c>
      <c r="I17" s="2">
        <v>0</v>
      </c>
      <c r="J17" s="2"/>
      <c r="K17" s="2">
        <v>33.55</v>
      </c>
      <c r="L17" s="2">
        <v>40.17</v>
      </c>
      <c r="M17" s="2">
        <v>21.35</v>
      </c>
      <c r="N17" s="2">
        <v>0.88</v>
      </c>
      <c r="O17" s="2"/>
    </row>
    <row r="18" spans="1:15" ht="25.5">
      <c r="A18" s="9" t="s">
        <v>35</v>
      </c>
      <c r="B18" s="2">
        <v>250</v>
      </c>
      <c r="C18" s="2">
        <v>1.75</v>
      </c>
      <c r="D18" s="2">
        <v>4.89</v>
      </c>
      <c r="E18" s="2">
        <v>8.49</v>
      </c>
      <c r="F18" s="2">
        <v>84.75</v>
      </c>
      <c r="G18" s="2">
        <v>0.06</v>
      </c>
      <c r="H18" s="2">
        <v>18.46</v>
      </c>
      <c r="I18" s="2">
        <v>0</v>
      </c>
      <c r="J18" s="2"/>
      <c r="K18" s="2">
        <v>43.33</v>
      </c>
      <c r="L18" s="2">
        <v>47.63</v>
      </c>
      <c r="M18" s="2">
        <v>22.25</v>
      </c>
      <c r="N18" s="2">
        <v>0.8</v>
      </c>
      <c r="O18" s="2"/>
    </row>
    <row r="19" spans="1:15" ht="12.75">
      <c r="A19" s="2" t="s">
        <v>39</v>
      </c>
      <c r="B19" s="14">
        <v>280</v>
      </c>
      <c r="C19" s="2">
        <v>25.38</v>
      </c>
      <c r="D19" s="2">
        <v>21.25</v>
      </c>
      <c r="E19" s="2">
        <v>44.61</v>
      </c>
      <c r="F19" s="2">
        <v>461.25</v>
      </c>
      <c r="G19" s="2">
        <v>0.08</v>
      </c>
      <c r="H19" s="2">
        <v>1.26</v>
      </c>
      <c r="I19" s="2">
        <v>60</v>
      </c>
      <c r="J19" s="2"/>
      <c r="K19" s="2">
        <v>56.38</v>
      </c>
      <c r="L19" s="2">
        <v>249.13</v>
      </c>
      <c r="M19" s="2">
        <v>59.38</v>
      </c>
      <c r="N19" s="2">
        <v>2.74</v>
      </c>
      <c r="O19" s="2"/>
    </row>
    <row r="20" spans="1:15" ht="12.75">
      <c r="A20" s="2" t="s">
        <v>36</v>
      </c>
      <c r="B20" s="2">
        <v>200</v>
      </c>
      <c r="C20" s="2">
        <v>0.2</v>
      </c>
      <c r="D20" s="2">
        <v>0</v>
      </c>
      <c r="E20" s="2">
        <v>14</v>
      </c>
      <c r="F20" s="2">
        <v>28</v>
      </c>
      <c r="G20" s="2">
        <v>0</v>
      </c>
      <c r="H20" s="2">
        <v>0</v>
      </c>
      <c r="I20" s="2">
        <v>0</v>
      </c>
      <c r="J20" s="2"/>
      <c r="K20" s="2">
        <v>6</v>
      </c>
      <c r="L20" s="2">
        <v>0</v>
      </c>
      <c r="M20" s="2">
        <v>0</v>
      </c>
      <c r="N20" s="2">
        <v>0.4</v>
      </c>
      <c r="O20" s="2"/>
    </row>
    <row r="21" spans="1:15" ht="12.75">
      <c r="A21" s="2" t="s">
        <v>37</v>
      </c>
      <c r="B21" s="2">
        <v>40</v>
      </c>
      <c r="C21" s="2">
        <v>2.6</v>
      </c>
      <c r="D21" s="2">
        <v>0.26</v>
      </c>
      <c r="E21" s="2">
        <v>17</v>
      </c>
      <c r="F21" s="2">
        <v>82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38</v>
      </c>
      <c r="B22" s="2">
        <v>60</v>
      </c>
      <c r="C22" s="2">
        <v>4.05</v>
      </c>
      <c r="D22" s="2">
        <v>0.51</v>
      </c>
      <c r="E22" s="2">
        <v>30.09</v>
      </c>
      <c r="F22" s="2">
        <v>141.15</v>
      </c>
      <c r="G22" s="2">
        <v>0.07</v>
      </c>
      <c r="H22" s="2">
        <v>0</v>
      </c>
      <c r="I22" s="2">
        <v>0</v>
      </c>
      <c r="J22" s="2">
        <v>0.66</v>
      </c>
      <c r="K22" s="2">
        <v>137.2</v>
      </c>
      <c r="L22" s="2">
        <v>79</v>
      </c>
      <c r="M22" s="2">
        <v>10.9</v>
      </c>
      <c r="N22" s="2">
        <v>0.6</v>
      </c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2.75">
      <c r="A24" s="8" t="s">
        <v>21</v>
      </c>
      <c r="B24" s="8">
        <f>SUM(B17:B23)</f>
        <v>930</v>
      </c>
      <c r="C24" s="8">
        <f>C17+C18+C19+C20+C21+C22+C23</f>
        <v>35.33</v>
      </c>
      <c r="D24" s="8">
        <f aca="true" t="shared" si="1" ref="D24:N24">D17+D18+D19+D20+D21+D22+D23</f>
        <v>33.06999999999999</v>
      </c>
      <c r="E24" s="8">
        <f t="shared" si="1"/>
        <v>121.88</v>
      </c>
      <c r="F24" s="8">
        <f t="shared" si="1"/>
        <v>888.75</v>
      </c>
      <c r="G24" s="8">
        <f t="shared" si="1"/>
        <v>0.26</v>
      </c>
      <c r="H24" s="8">
        <f t="shared" si="1"/>
        <v>32.97</v>
      </c>
      <c r="I24" s="8">
        <f t="shared" si="1"/>
        <v>60</v>
      </c>
      <c r="J24" s="8">
        <f t="shared" si="1"/>
        <v>0.66</v>
      </c>
      <c r="K24" s="8">
        <f t="shared" si="1"/>
        <v>276.46</v>
      </c>
      <c r="L24" s="8">
        <f t="shared" si="1"/>
        <v>415.93</v>
      </c>
      <c r="M24" s="8">
        <f t="shared" si="1"/>
        <v>113.88000000000001</v>
      </c>
      <c r="N24" s="8">
        <f t="shared" si="1"/>
        <v>5.42</v>
      </c>
      <c r="O24" s="8">
        <f>F24/2713*100</f>
        <v>32.75893844452635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80</v>
      </c>
      <c r="B26" s="2">
        <v>125</v>
      </c>
      <c r="C26" s="2">
        <v>3.5</v>
      </c>
      <c r="D26" s="2">
        <v>3.1</v>
      </c>
      <c r="E26" s="2">
        <v>5.6</v>
      </c>
      <c r="F26" s="2">
        <v>70.6</v>
      </c>
      <c r="G26" s="2">
        <v>0</v>
      </c>
      <c r="H26" s="2">
        <v>0.9</v>
      </c>
      <c r="I26" s="2">
        <v>25</v>
      </c>
      <c r="J26" s="2">
        <v>0</v>
      </c>
      <c r="K26" s="2">
        <v>150</v>
      </c>
      <c r="L26" s="2">
        <v>118.8</v>
      </c>
      <c r="M26" s="2">
        <v>17.5</v>
      </c>
      <c r="N26" s="2"/>
      <c r="O26" s="2"/>
    </row>
    <row r="27" spans="1:15" ht="12.75">
      <c r="A27" s="2" t="s">
        <v>81</v>
      </c>
      <c r="B27" s="2">
        <v>40</v>
      </c>
      <c r="C27" s="2">
        <v>2.25</v>
      </c>
      <c r="D27" s="2">
        <v>4.44</v>
      </c>
      <c r="E27" s="2">
        <v>22.32</v>
      </c>
      <c r="F27" s="2">
        <v>125.1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82</v>
      </c>
      <c r="B28" s="2">
        <v>200</v>
      </c>
      <c r="C28" s="2">
        <v>1.6</v>
      </c>
      <c r="D28" s="2">
        <v>0.4</v>
      </c>
      <c r="E28" s="2">
        <v>15</v>
      </c>
      <c r="F28" s="2">
        <v>76</v>
      </c>
      <c r="G28" s="2">
        <v>0.2</v>
      </c>
      <c r="H28" s="2">
        <v>76</v>
      </c>
      <c r="I28" s="2">
        <v>0</v>
      </c>
      <c r="J28" s="2">
        <v>0.4</v>
      </c>
      <c r="K28" s="2">
        <v>70</v>
      </c>
      <c r="L28" s="2">
        <v>34</v>
      </c>
      <c r="M28" s="2">
        <v>22</v>
      </c>
      <c r="N28" s="2">
        <v>0.2</v>
      </c>
      <c r="O28" s="2"/>
    </row>
    <row r="29" spans="1:15" ht="12.75">
      <c r="A29" s="6" t="s">
        <v>23</v>
      </c>
      <c r="B29" s="7">
        <f>B26+B27+B28</f>
        <v>365</v>
      </c>
      <c r="C29" s="7">
        <f>C26+C27+C28</f>
        <v>7.35</v>
      </c>
      <c r="D29" s="7">
        <f aca="true" t="shared" si="2" ref="D29:N29">D26+D27+D28</f>
        <v>7.940000000000001</v>
      </c>
      <c r="E29" s="7">
        <f t="shared" si="2"/>
        <v>42.92</v>
      </c>
      <c r="F29" s="7">
        <f t="shared" si="2"/>
        <v>271.7</v>
      </c>
      <c r="G29" s="7">
        <f t="shared" si="2"/>
        <v>0.2</v>
      </c>
      <c r="H29" s="7">
        <f t="shared" si="2"/>
        <v>76.9</v>
      </c>
      <c r="I29" s="7">
        <f t="shared" si="2"/>
        <v>25</v>
      </c>
      <c r="J29" s="7">
        <f t="shared" si="2"/>
        <v>0.4</v>
      </c>
      <c r="K29" s="7">
        <f t="shared" si="2"/>
        <v>220</v>
      </c>
      <c r="L29" s="7">
        <f t="shared" si="2"/>
        <v>152.8</v>
      </c>
      <c r="M29" s="7">
        <f t="shared" si="2"/>
        <v>39.5</v>
      </c>
      <c r="N29" s="7">
        <f t="shared" si="2"/>
        <v>0.2</v>
      </c>
      <c r="O29" s="7">
        <f>F29/2713*100</f>
        <v>10.014743826022853</v>
      </c>
    </row>
    <row r="30" spans="1:15" ht="18" customHeight="1">
      <c r="A30" s="5" t="s">
        <v>24</v>
      </c>
      <c r="B30" s="5">
        <f>B15+B24+B29</f>
        <v>1295</v>
      </c>
      <c r="C30" s="5">
        <f>C15+C24+C29</f>
        <v>42.68</v>
      </c>
      <c r="D30" s="5">
        <f aca="true" t="shared" si="3" ref="D30:N30">D15+D24+D29</f>
        <v>41.00999999999999</v>
      </c>
      <c r="E30" s="5">
        <f t="shared" si="3"/>
        <v>164.8</v>
      </c>
      <c r="F30" s="5">
        <f t="shared" si="3"/>
        <v>1160.45</v>
      </c>
      <c r="G30" s="5">
        <f t="shared" si="3"/>
        <v>0.46</v>
      </c>
      <c r="H30" s="5">
        <f t="shared" si="3"/>
        <v>109.87</v>
      </c>
      <c r="I30" s="5">
        <f t="shared" si="3"/>
        <v>85</v>
      </c>
      <c r="J30" s="5">
        <f t="shared" si="3"/>
        <v>1.06</v>
      </c>
      <c r="K30" s="5">
        <f t="shared" si="3"/>
        <v>496.46</v>
      </c>
      <c r="L30" s="5">
        <f t="shared" si="3"/>
        <v>568.73</v>
      </c>
      <c r="M30" s="5">
        <f t="shared" si="3"/>
        <v>153.38</v>
      </c>
      <c r="N30" s="5">
        <f t="shared" si="3"/>
        <v>5.62</v>
      </c>
      <c r="O30" s="5">
        <f>F30/2713*100</f>
        <v>42.77368227054921</v>
      </c>
    </row>
    <row r="31" ht="12.75">
      <c r="B31" s="15"/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6.75390625" style="0" customWidth="1"/>
    <col min="2" max="2" width="6.875" style="0" customWidth="1"/>
    <col min="3" max="3" width="7.625" style="0" customWidth="1"/>
    <col min="4" max="5" width="7.00390625" style="0" customWidth="1"/>
    <col min="6" max="6" width="6.375" style="0" customWidth="1"/>
    <col min="7" max="7" width="5.375" style="0" customWidth="1"/>
    <col min="8" max="8" width="4.875" style="0" customWidth="1"/>
    <col min="9" max="9" width="5.375" style="0" customWidth="1"/>
    <col min="10" max="10" width="4.25390625" style="0" customWidth="1"/>
    <col min="11" max="11" width="5.00390625" style="0" customWidth="1"/>
    <col min="12" max="12" width="6.00390625" style="0" customWidth="1"/>
    <col min="13" max="13" width="4.875" style="0" customWidth="1"/>
    <col min="14" max="14" width="6.125" style="0" customWidth="1"/>
    <col min="15" max="15" width="9.125" style="0" customWidth="1"/>
  </cols>
  <sheetData>
    <row r="2" ht="12.75">
      <c r="A2" t="s">
        <v>100</v>
      </c>
    </row>
    <row r="3" ht="12.75">
      <c r="A3" t="s">
        <v>99</v>
      </c>
    </row>
    <row r="4" ht="12.75">
      <c r="A4" t="s">
        <v>105</v>
      </c>
    </row>
    <row r="5" ht="12.75">
      <c r="B5" s="1" t="s">
        <v>34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5.5">
      <c r="A17" s="9" t="s">
        <v>117</v>
      </c>
      <c r="B17" s="2">
        <v>100</v>
      </c>
      <c r="C17" s="2">
        <v>1.75</v>
      </c>
      <c r="D17" s="2">
        <v>6.18</v>
      </c>
      <c r="E17" s="2">
        <v>9.25</v>
      </c>
      <c r="F17" s="2">
        <v>99.5</v>
      </c>
      <c r="G17" s="2">
        <v>0</v>
      </c>
      <c r="H17" s="2">
        <v>13.04</v>
      </c>
      <c r="I17" s="2">
        <v>0</v>
      </c>
      <c r="J17" s="2">
        <v>0</v>
      </c>
      <c r="K17" s="2">
        <v>15.91</v>
      </c>
      <c r="L17" s="2"/>
      <c r="M17" s="2">
        <v>18.72</v>
      </c>
      <c r="N17" s="2">
        <v>0.75</v>
      </c>
      <c r="O17" s="2"/>
    </row>
    <row r="18" spans="1:15" ht="12.75">
      <c r="A18" s="2" t="s">
        <v>73</v>
      </c>
      <c r="B18" s="2">
        <v>250</v>
      </c>
      <c r="C18" s="2">
        <v>2.1</v>
      </c>
      <c r="D18" s="2">
        <v>7.48</v>
      </c>
      <c r="E18" s="2">
        <v>11.69</v>
      </c>
      <c r="F18" s="2">
        <v>122.96</v>
      </c>
      <c r="G18" s="2">
        <v>0.14</v>
      </c>
      <c r="H18" s="2">
        <v>8.5</v>
      </c>
      <c r="I18" s="2">
        <v>0</v>
      </c>
      <c r="J18" s="2">
        <v>0</v>
      </c>
      <c r="K18" s="2">
        <v>32.14</v>
      </c>
      <c r="L18" s="2">
        <v>86.84</v>
      </c>
      <c r="M18" s="2">
        <v>53.78</v>
      </c>
      <c r="N18" s="2">
        <v>0.09</v>
      </c>
      <c r="O18" s="2"/>
    </row>
    <row r="19" spans="1:15" ht="12.75">
      <c r="A19" s="2" t="s">
        <v>74</v>
      </c>
      <c r="B19" s="2">
        <v>180</v>
      </c>
      <c r="C19" s="2">
        <v>13</v>
      </c>
      <c r="D19" s="2">
        <v>3.53</v>
      </c>
      <c r="E19" s="2">
        <v>28.61</v>
      </c>
      <c r="F19" s="2">
        <v>180.55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 t="s">
        <v>75</v>
      </c>
      <c r="B20" s="2">
        <v>100</v>
      </c>
      <c r="C20" s="2">
        <v>13.1</v>
      </c>
      <c r="D20" s="2">
        <v>15</v>
      </c>
      <c r="E20" s="2">
        <v>14.3</v>
      </c>
      <c r="F20" s="2">
        <v>239</v>
      </c>
      <c r="G20" s="2"/>
      <c r="H20" s="2">
        <v>0</v>
      </c>
      <c r="I20" s="2">
        <v>0</v>
      </c>
      <c r="J20" s="2">
        <v>0</v>
      </c>
      <c r="K20" s="2">
        <v>45</v>
      </c>
      <c r="L20" s="2">
        <v>0</v>
      </c>
      <c r="M20" s="2">
        <v>26</v>
      </c>
      <c r="N20" s="2">
        <v>2.8</v>
      </c>
      <c r="O20" s="2"/>
    </row>
    <row r="21" spans="1:15" ht="12.75">
      <c r="A21" s="2" t="s">
        <v>76</v>
      </c>
      <c r="B21" s="2">
        <v>200</v>
      </c>
      <c r="C21" s="2">
        <v>1</v>
      </c>
      <c r="D21" s="2">
        <v>0.2</v>
      </c>
      <c r="E21" s="2">
        <v>20.2</v>
      </c>
      <c r="F21" s="2">
        <v>92</v>
      </c>
      <c r="G21" s="2">
        <v>0</v>
      </c>
      <c r="H21" s="2">
        <v>4</v>
      </c>
      <c r="I21" s="2">
        <v>0</v>
      </c>
      <c r="J21" s="2">
        <v>0</v>
      </c>
      <c r="K21" s="2">
        <v>14</v>
      </c>
      <c r="L21" s="2">
        <v>14</v>
      </c>
      <c r="M21" s="2">
        <v>8</v>
      </c>
      <c r="N21" s="2">
        <v>2.8</v>
      </c>
      <c r="O21" s="2"/>
    </row>
    <row r="22" spans="1:15" ht="12.75">
      <c r="A22" s="2" t="s">
        <v>65</v>
      </c>
      <c r="B22" s="2">
        <v>40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64</v>
      </c>
      <c r="B23" s="2">
        <v>60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37.6</v>
      </c>
      <c r="D24" s="8">
        <f t="shared" si="1"/>
        <v>33.16</v>
      </c>
      <c r="E24" s="8">
        <f t="shared" si="1"/>
        <v>131.14</v>
      </c>
      <c r="F24" s="8">
        <f t="shared" si="1"/>
        <v>957.16</v>
      </c>
      <c r="G24" s="8">
        <f t="shared" si="1"/>
        <v>0.21000000000000002</v>
      </c>
      <c r="H24" s="8">
        <f t="shared" si="1"/>
        <v>25.54</v>
      </c>
      <c r="I24" s="8">
        <f t="shared" si="1"/>
        <v>0</v>
      </c>
      <c r="J24" s="8">
        <f t="shared" si="1"/>
        <v>0.66</v>
      </c>
      <c r="K24" s="8">
        <f t="shared" si="1"/>
        <v>244.25</v>
      </c>
      <c r="L24" s="8">
        <f t="shared" si="1"/>
        <v>179.84</v>
      </c>
      <c r="M24" s="8">
        <f t="shared" si="1"/>
        <v>117.4</v>
      </c>
      <c r="N24" s="8">
        <f t="shared" si="1"/>
        <v>7.039999999999999</v>
      </c>
      <c r="O24" s="8">
        <f>F24/2713*100</f>
        <v>35.28050129008478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47</v>
      </c>
      <c r="B26" s="2">
        <v>180</v>
      </c>
      <c r="C26" s="2">
        <v>2.5</v>
      </c>
      <c r="D26" s="2">
        <v>0</v>
      </c>
      <c r="E26" s="2">
        <v>51</v>
      </c>
      <c r="F26" s="2">
        <v>85</v>
      </c>
      <c r="G26" s="2"/>
      <c r="H26" s="2"/>
      <c r="I26" s="2"/>
      <c r="J26" s="2"/>
      <c r="K26" s="2">
        <v>1</v>
      </c>
      <c r="L26" s="2">
        <v>0</v>
      </c>
      <c r="M26" s="2">
        <v>0</v>
      </c>
      <c r="N26" s="2">
        <v>0.1</v>
      </c>
      <c r="O26" s="2"/>
    </row>
    <row r="27" spans="1:15" ht="12.75">
      <c r="A27" s="2" t="s">
        <v>98</v>
      </c>
      <c r="B27" s="2">
        <v>70</v>
      </c>
      <c r="C27" s="2">
        <v>3.84</v>
      </c>
      <c r="D27" s="2">
        <v>3.06</v>
      </c>
      <c r="E27" s="2">
        <v>48.75</v>
      </c>
      <c r="F27" s="2">
        <v>115.9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84</v>
      </c>
      <c r="B28" s="2">
        <v>200</v>
      </c>
      <c r="C28" s="2">
        <v>2.2</v>
      </c>
      <c r="D28" s="2">
        <v>0.8</v>
      </c>
      <c r="E28" s="2">
        <v>29.4</v>
      </c>
      <c r="F28" s="2">
        <v>75.4</v>
      </c>
      <c r="G28" s="2"/>
      <c r="H28" s="2">
        <v>14</v>
      </c>
      <c r="I28" s="2">
        <v>28</v>
      </c>
      <c r="J28" s="2">
        <v>0</v>
      </c>
      <c r="K28" s="2">
        <v>11.2</v>
      </c>
      <c r="L28" s="2">
        <v>39.2</v>
      </c>
      <c r="M28" s="2">
        <v>58.8</v>
      </c>
      <c r="N28" s="2">
        <v>0.8</v>
      </c>
      <c r="O28" s="2"/>
    </row>
    <row r="29" spans="1:15" ht="12.75">
      <c r="A29" s="6" t="s">
        <v>23</v>
      </c>
      <c r="B29" s="7">
        <f aca="true" t="shared" si="2" ref="B29:N29">B26+B27+B28</f>
        <v>450</v>
      </c>
      <c r="C29" s="7">
        <f t="shared" si="2"/>
        <v>8.54</v>
      </c>
      <c r="D29" s="7">
        <f t="shared" si="2"/>
        <v>3.8600000000000003</v>
      </c>
      <c r="E29" s="7">
        <f t="shared" si="2"/>
        <v>129.15</v>
      </c>
      <c r="F29" s="7">
        <f t="shared" si="2"/>
        <v>276.3</v>
      </c>
      <c r="G29" s="7">
        <f t="shared" si="2"/>
        <v>0</v>
      </c>
      <c r="H29" s="7">
        <f t="shared" si="2"/>
        <v>14</v>
      </c>
      <c r="I29" s="7">
        <f t="shared" si="2"/>
        <v>28</v>
      </c>
      <c r="J29" s="7">
        <f t="shared" si="2"/>
        <v>0</v>
      </c>
      <c r="K29" s="7">
        <f t="shared" si="2"/>
        <v>12.2</v>
      </c>
      <c r="L29" s="7">
        <f t="shared" si="2"/>
        <v>39.2</v>
      </c>
      <c r="M29" s="7">
        <f t="shared" si="2"/>
        <v>58.8</v>
      </c>
      <c r="N29" s="7">
        <f t="shared" si="2"/>
        <v>0.9</v>
      </c>
      <c r="O29" s="7">
        <f>F29/2713*100</f>
        <v>10.184297825285663</v>
      </c>
    </row>
    <row r="30" spans="1:15" ht="18" customHeight="1">
      <c r="A30" s="5" t="s">
        <v>24</v>
      </c>
      <c r="B30" s="5">
        <f aca="true" t="shared" si="3" ref="B30:N30">B15+B24+B29</f>
        <v>1380</v>
      </c>
      <c r="C30" s="5">
        <f t="shared" si="3"/>
        <v>46.14</v>
      </c>
      <c r="D30" s="5">
        <f t="shared" si="3"/>
        <v>37.019999999999996</v>
      </c>
      <c r="E30" s="5">
        <f t="shared" si="3"/>
        <v>260.28999999999996</v>
      </c>
      <c r="F30" s="5">
        <f t="shared" si="3"/>
        <v>1233.46</v>
      </c>
      <c r="G30" s="5">
        <f t="shared" si="3"/>
        <v>0.21000000000000002</v>
      </c>
      <c r="H30" s="5">
        <f t="shared" si="3"/>
        <v>39.54</v>
      </c>
      <c r="I30" s="5">
        <f t="shared" si="3"/>
        <v>28</v>
      </c>
      <c r="J30" s="5">
        <f t="shared" si="3"/>
        <v>0.66</v>
      </c>
      <c r="K30" s="5">
        <f t="shared" si="3"/>
        <v>256.45</v>
      </c>
      <c r="L30" s="5">
        <f t="shared" si="3"/>
        <v>219.04000000000002</v>
      </c>
      <c r="M30" s="5">
        <f t="shared" si="3"/>
        <v>176.2</v>
      </c>
      <c r="N30" s="5">
        <f t="shared" si="3"/>
        <v>7.9399999999999995</v>
      </c>
      <c r="O30" s="5">
        <f>F30/2713*100</f>
        <v>45.46479911537044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1.625" style="0" customWidth="1"/>
    <col min="15" max="15" width="11.62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110</v>
      </c>
    </row>
    <row r="5" spans="2:4" ht="12.75">
      <c r="B5" s="30" t="s">
        <v>26</v>
      </c>
      <c r="C5" s="30"/>
      <c r="D5" s="30"/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>
        <f>1день!C10+'2 день'!C10+'3 день '!C10+'4 день  '!C10+'5 день'!C10+'6 день '!C10+'7 день'!C10+'8 день '!C10+'9 день '!C10+'10 день '!C10</f>
        <v>0</v>
      </c>
      <c r="D10" s="2">
        <f>1день!D10+'2 день'!D10+'3 день '!D10+'4 день  '!D10+'5 день'!D10+'6 день '!D10+'7 день'!D10+'8 день '!D10+'9 день '!D10+'10 день '!D10</f>
        <v>0</v>
      </c>
      <c r="E10" s="2">
        <f>1день!E10+'2 день'!E10+'3 день '!E10+'4 день  '!E10+'5 день'!E10+'6 день '!E10+'7 день'!E10+'8 день '!E10+'9 день '!E10+'10 день '!E10</f>
        <v>0</v>
      </c>
      <c r="F10" s="2">
        <f>1день!F10+'2 день'!F10+'3 день '!F10+'4 день  '!F10+'5 день'!F10+'6 день '!F10+'7 день'!F10+'8 день '!F10+'9 день '!F10+'10 день '!F10</f>
        <v>0</v>
      </c>
      <c r="G10" s="2">
        <f>1день!G10+'2 день'!G10+'3 день '!G10+'4 день  '!G10+'5 день'!G10+'6 день '!G10+'7 день'!G10+'8 день '!G10+'9 день '!G10+'10 день '!G10</f>
        <v>0</v>
      </c>
      <c r="H10" s="2">
        <f>1день!H10+'2 день'!H10+'3 день '!H10+'4 день  '!H10+'5 день'!H10+'6 день '!H10+'7 день'!H10+'8 день '!H10+'9 день '!H10+'10 день '!H10</f>
        <v>0</v>
      </c>
      <c r="I10" s="2">
        <f>1день!I10+'2 день'!I10+'3 день '!I10+'4 день  '!I10+'5 день'!I10+'6 день '!I10+'7 день'!I10+'8 день '!I10+'9 день '!I10+'10 день '!I10</f>
        <v>0</v>
      </c>
      <c r="J10" s="2">
        <f>1день!J10+'2 день'!J10+'3 день '!J10+'4 день  '!J10+'5 день'!J10+'6 день '!J10+'7 день'!J10+'8 день '!J10+'9 день '!J10+'10 день '!J10</f>
        <v>0</v>
      </c>
      <c r="K10" s="2">
        <f>1день!K10+'2 день'!K10+'3 день '!K10+'4 день  '!K10+'5 день'!K10+'6 день '!K10+'7 день'!K10+'8 день '!K10+'9 день '!K10+'10 день '!K10</f>
        <v>0</v>
      </c>
      <c r="L10" s="2">
        <f>1день!L10+'2 день'!L10+'3 день '!L10+'4 день  '!L10+'5 день'!L10+'6 день '!L10+'7 день'!L10+'8 день '!L10+'9 день '!L10+'10 день '!L10</f>
        <v>0</v>
      </c>
      <c r="M10" s="2">
        <f>1день!M10+'2 день'!M10+'3 день '!M10+'4 день  '!M10+'5 день'!M10+'6 день '!M10+'7 день'!M10+'8 день '!M10+'9 день '!M10+'10 день '!M10</f>
        <v>0</v>
      </c>
      <c r="N10" s="2">
        <f>1день!N10+'2 день'!N10+'3 день '!N10+'4 день  '!N10+'5 день'!N10+'6 день '!N10+'7 день'!N10+'8 день '!N10+'9 день '!N10+'10 день '!N10</f>
        <v>0</v>
      </c>
      <c r="O10" s="2"/>
    </row>
    <row r="11" spans="1:15" ht="12.75">
      <c r="A11" s="2"/>
      <c r="B11" s="2"/>
      <c r="C11" s="2">
        <f>1день!C11+'2 день'!C11+'3 день '!C11+'4 день  '!C11+'5 день'!C11+'6 день '!C11+'7 день'!C11+'8 день '!C11+'9 день '!C11+'10 день '!C11</f>
        <v>0</v>
      </c>
      <c r="D11" s="2">
        <f>1день!D11+'2 день'!D11+'3 день '!D11+'4 день  '!D11+'5 день'!D11+'6 день '!D11+'7 день'!D11+'8 день '!D11+'9 день '!D11+'10 день '!D11</f>
        <v>0</v>
      </c>
      <c r="E11" s="2">
        <f>1день!E11+'2 день'!E11+'3 день '!E11+'4 день  '!E11+'5 день'!E11+'6 день '!E11+'7 день'!E11+'8 день '!E11+'9 день '!E11+'10 день '!E11</f>
        <v>0</v>
      </c>
      <c r="F11" s="2">
        <f>1день!F11+'2 день'!F11+'3 день '!F11+'4 день  '!F11+'5 день'!F11+'6 день '!F11+'7 день'!F11+'8 день '!F11+'9 день '!F11+'10 день '!F11</f>
        <v>0</v>
      </c>
      <c r="G11" s="2">
        <f>1день!G11+'2 день'!G11+'3 день '!G11+'4 день  '!G11+'5 день'!G11+'6 день '!G11+'7 день'!G11+'8 день '!G11+'9 день '!G11+'10 день '!G11</f>
        <v>0</v>
      </c>
      <c r="H11" s="2">
        <f>1день!H11+'2 день'!H11+'3 день '!H11+'4 день  '!H11+'5 день'!H11+'6 день '!H11+'7 день'!H11+'8 день '!H11+'9 день '!H11+'10 день '!H11</f>
        <v>0</v>
      </c>
      <c r="I11" s="2">
        <f>1день!I11+'2 день'!I11+'3 день '!I11+'4 день  '!I11+'5 день'!I11+'6 день '!I11+'7 день'!I11+'8 день '!I11+'9 день '!I11+'10 день '!I11</f>
        <v>0</v>
      </c>
      <c r="J11" s="2">
        <f>1день!J11+'2 день'!J11+'3 день '!J11+'4 день  '!J11+'5 день'!J11+'6 день '!J11+'7 день'!J11+'8 день '!J11+'9 день '!J11+'10 день '!J11</f>
        <v>0</v>
      </c>
      <c r="K11" s="2">
        <f>1день!K11+'2 день'!K11+'3 день '!K11+'4 день  '!K11+'5 день'!K11+'6 день '!K11+'7 день'!K11+'8 день '!K11+'9 день '!K11+'10 день '!K11</f>
        <v>0</v>
      </c>
      <c r="L11" s="2">
        <f>1день!L11+'2 день'!L11+'3 день '!L11+'4 день  '!L11+'5 день'!L11+'6 день '!L11+'7 день'!L11+'8 день '!L11+'9 день '!L11+'10 день '!L11</f>
        <v>0</v>
      </c>
      <c r="M11" s="2">
        <f>1день!M11+'2 день'!M11+'3 день '!M11+'4 день  '!M11+'5 день'!M11+'6 день '!M11+'7 день'!M11+'8 день '!M11+'9 день '!M11+'10 день '!M11</f>
        <v>0</v>
      </c>
      <c r="N11" s="2">
        <f>1день!N11+'2 день'!N11+'3 день '!N11+'4 день  '!N11+'5 день'!N11+'6 день '!N11+'7 день'!N11+'8 день '!N11+'9 день '!N11+'10 день '!N11</f>
        <v>0</v>
      </c>
      <c r="O11" s="2"/>
    </row>
    <row r="12" spans="1:15" ht="12.75">
      <c r="A12" s="2"/>
      <c r="B12" s="2"/>
      <c r="C12" s="2">
        <f>1день!C12+'2 день'!C12+'3 день '!C12+'4 день  '!C12+'5 день'!C12+'6 день '!C12+'7 день'!C12+'8 день '!C12+'9 день '!C12+'10 день '!C12</f>
        <v>0</v>
      </c>
      <c r="D12" s="2">
        <f>1день!D12+'2 день'!D12+'3 день '!D12+'4 день  '!D12+'5 день'!D12+'6 день '!D12+'7 день'!D12+'8 день '!D12+'9 день '!D12+'10 день '!D12</f>
        <v>0</v>
      </c>
      <c r="E12" s="2">
        <f>1день!E12+'2 день'!E12+'3 день '!E12+'4 день  '!E12+'5 день'!E12+'6 день '!E12+'7 день'!E12+'8 день '!E12+'9 день '!E12+'10 день '!E12</f>
        <v>0</v>
      </c>
      <c r="F12" s="2">
        <f>1день!F12+'2 день'!F12+'3 день '!F12+'4 день  '!F12+'5 день'!F12+'6 день '!F12+'7 день'!F12+'8 день '!F12+'9 день '!F12+'10 день '!F12</f>
        <v>0</v>
      </c>
      <c r="G12" s="2">
        <f>1день!G12+'2 день'!G12+'3 день '!G12+'4 день  '!G12+'5 день'!G12+'6 день '!G12+'7 день'!G12+'8 день '!G12+'9 день '!G12+'10 день '!G12</f>
        <v>0</v>
      </c>
      <c r="H12" s="2">
        <f>1день!H12+'2 день'!H12+'3 день '!H12+'4 день  '!H12+'5 день'!H12+'6 день '!H12+'7 день'!H12+'8 день '!H12+'9 день '!H12+'10 день '!H12</f>
        <v>0</v>
      </c>
      <c r="I12" s="2">
        <f>1день!I12+'2 день'!I12+'3 день '!I12+'4 день  '!I12+'5 день'!I12+'6 день '!I12+'7 день'!I12+'8 день '!I12+'9 день '!I12+'10 день '!I12</f>
        <v>0</v>
      </c>
      <c r="J12" s="2">
        <f>1день!J12+'2 день'!J12+'3 день '!J12+'4 день  '!J12+'5 день'!J12+'6 день '!J12+'7 день'!J12+'8 день '!J12+'9 день '!J12+'10 день '!J12</f>
        <v>0</v>
      </c>
      <c r="K12" s="2">
        <f>1день!K12+'2 день'!K12+'3 день '!K12+'4 день  '!K12+'5 день'!K12+'6 день '!K12+'7 день'!K12+'8 день '!K12+'9 день '!K12+'10 день '!K12</f>
        <v>0</v>
      </c>
      <c r="L12" s="2">
        <f>1день!L12+'2 день'!L12+'3 день '!L12+'4 день  '!L12+'5 день'!L12+'6 день '!L12+'7 день'!L12+'8 день '!L12+'9 день '!L12+'10 день '!L12</f>
        <v>0</v>
      </c>
      <c r="M12" s="2">
        <f>1день!M12+'2 день'!M12+'3 день '!M12+'4 день  '!M12+'5 день'!M12+'6 день '!M12+'7 день'!M12+'8 день '!M12+'9 день '!M12+'10 день '!M12</f>
        <v>0</v>
      </c>
      <c r="N12" s="2">
        <f>1день!N12+'2 день'!N12+'3 день '!N12+'4 день  '!N12+'5 день'!N12+'6 день '!N12+'7 день'!N12+'8 день '!N12+'9 день '!N12+'10 день '!N12</f>
        <v>0</v>
      </c>
      <c r="O12" s="2"/>
    </row>
    <row r="13" spans="1:15" ht="12.75">
      <c r="A13" s="2"/>
      <c r="B13" s="2"/>
      <c r="C13" s="2">
        <f>1день!C13+'2 день'!C13+'3 день '!C13+'4 день  '!C13+'5 день'!C13+'6 день '!C13+'7 день'!C13+'8 день '!C13+'9 день '!C13+'10 день '!C13</f>
        <v>0</v>
      </c>
      <c r="D13" s="2">
        <f>1день!D13+'2 день'!D13+'3 день '!D13+'4 день  '!D13+'5 день'!D13+'6 день '!D13+'7 день'!D13+'8 день '!D13+'9 день '!D13+'10 день '!D13</f>
        <v>0</v>
      </c>
      <c r="E13" s="2">
        <f>1день!E13+'2 день'!E13+'3 день '!E13+'4 день  '!E13+'5 день'!E13+'6 день '!E13+'7 день'!E13+'8 день '!E13+'9 день '!E13+'10 день '!E13</f>
        <v>0</v>
      </c>
      <c r="F13" s="2">
        <f>1день!F13+'2 день'!F13+'3 день '!F13+'4 день  '!F13+'5 день'!F13+'6 день '!F13+'7 день'!F13+'8 день '!F13+'9 день '!F13+'10 день '!F13</f>
        <v>0</v>
      </c>
      <c r="G13" s="2">
        <f>1день!G13+'2 день'!G13+'3 день '!G13+'4 день  '!G13+'5 день'!G13+'6 день '!G13+'7 день'!G13+'8 день '!G13+'9 день '!G13+'10 день '!G13</f>
        <v>0</v>
      </c>
      <c r="H13" s="2">
        <f>1день!H13+'2 день'!H13+'3 день '!H13+'4 день  '!H13+'5 день'!H13+'6 день '!H13+'7 день'!H13+'8 день '!H13+'9 день '!H13+'10 день '!H13</f>
        <v>0</v>
      </c>
      <c r="I13" s="2">
        <f>1день!I13+'2 день'!I13+'3 день '!I13+'4 день  '!I13+'5 день'!I13+'6 день '!I13+'7 день'!I13+'8 день '!I13+'9 день '!I13+'10 день '!I13</f>
        <v>0</v>
      </c>
      <c r="J13" s="2">
        <f>1день!J13+'2 день'!J13+'3 день '!J13+'4 день  '!J13+'5 день'!J13+'6 день '!J13+'7 день'!J13+'8 день '!J13+'9 день '!J13+'10 день '!J13</f>
        <v>0</v>
      </c>
      <c r="K13" s="2">
        <f>1день!K13+'2 день'!K13+'3 день '!K13+'4 день  '!K13+'5 день'!K13+'6 день '!K13+'7 день'!K13+'8 день '!K13+'9 день '!K13+'10 день '!K13</f>
        <v>0</v>
      </c>
      <c r="L13" s="2">
        <f>1день!L13+'2 день'!L13+'3 день '!L13+'4 день  '!L13+'5 день'!L13+'6 день '!L13+'7 день'!L13+'8 день '!L13+'9 день '!L13+'10 день '!L13</f>
        <v>0</v>
      </c>
      <c r="M13" s="2">
        <f>1день!M13+'2 день'!M13+'3 день '!M13+'4 день  '!M13+'5 день'!M13+'6 день '!M13+'7 день'!M13+'8 день '!M13+'9 день '!M13+'10 день '!M13</f>
        <v>0</v>
      </c>
      <c r="N13" s="2">
        <f>1день!N13+'2 день'!N13+'3 день '!N13+'4 день  '!N13+'5 день'!N13+'6 день '!N13+'7 день'!N13+'8 день '!N13+'9 день '!N13+'10 день '!N13</f>
        <v>0</v>
      </c>
      <c r="O13" s="2"/>
    </row>
    <row r="14" spans="1:15" ht="12.75">
      <c r="A14" s="2"/>
      <c r="B14" s="2"/>
      <c r="C14" s="2">
        <f>1день!C14+'2 день'!C14+'3 день '!C14+'4 день  '!C14+'5 день'!C14+'6 день '!C14+'7 день'!C14+'8 день '!C14+'9 день '!C14+'10 день '!C14</f>
        <v>0</v>
      </c>
      <c r="D14" s="2">
        <f>1день!D14+'2 день'!D14+'3 день '!D14+'4 день  '!D14+'5 день'!D14+'6 день '!D14+'7 день'!D14+'8 день '!D14+'9 день '!D14+'10 день '!D14</f>
        <v>0</v>
      </c>
      <c r="E14" s="2">
        <f>1день!E14+'2 день'!E14+'3 день '!E14+'4 день  '!E14+'5 день'!E14+'6 день '!E14+'7 день'!E14+'8 день '!E14+'9 день '!E14+'10 день '!E14</f>
        <v>0</v>
      </c>
      <c r="F14" s="2">
        <f>1день!F14+'2 день'!F14+'3 день '!F14+'4 день  '!F14+'5 день'!F14+'6 день '!F14+'7 день'!F14+'8 день '!F14+'9 день '!F14+'10 день '!F14</f>
        <v>0</v>
      </c>
      <c r="G14" s="2">
        <f>1день!G14+'2 день'!G14+'3 день '!G14+'4 день  '!G14+'5 день'!G14+'6 день '!G14+'7 день'!G14+'8 день '!G14+'9 день '!G14+'10 день '!G14</f>
        <v>0</v>
      </c>
      <c r="H14" s="2">
        <f>1день!H14+'2 день'!H14+'3 день '!H14+'4 день  '!H14+'5 день'!H14+'6 день '!H14+'7 день'!H14+'8 день '!H14+'9 день '!H14+'10 день '!H14</f>
        <v>0</v>
      </c>
      <c r="I14" s="2">
        <f>1день!I14+'2 день'!I14+'3 день '!I14+'4 день  '!I14+'5 день'!I14+'6 день '!I14+'7 день'!I14+'8 день '!I14+'9 день '!I14+'10 день '!I14</f>
        <v>0</v>
      </c>
      <c r="J14" s="2">
        <f>1день!J14+'2 день'!J14+'3 день '!J14+'4 день  '!J14+'5 день'!J14+'6 день '!J14+'7 день'!J14+'8 день '!J14+'9 день '!J14+'10 день '!J14</f>
        <v>0</v>
      </c>
      <c r="K14" s="2">
        <f>1день!K14+'2 день'!K14+'3 день '!K14+'4 день  '!K14+'5 день'!K14+'6 день '!K14+'7 день'!K14+'8 день '!K14+'9 день '!K14+'10 день '!K14</f>
        <v>0</v>
      </c>
      <c r="L14" s="2">
        <f>1день!L14+'2 день'!L14+'3 день '!L14+'4 день  '!L14+'5 день'!L14+'6 день '!L14+'7 день'!L14+'8 день '!L14+'9 день '!L14+'10 день '!L14</f>
        <v>0</v>
      </c>
      <c r="M14" s="2">
        <f>1день!M14+'2 день'!M14+'3 день '!M14+'4 день  '!M14+'5 день'!M14+'6 день '!M14+'7 день'!M14+'8 день '!M14+'9 день '!M14+'10 день '!M14</f>
        <v>0</v>
      </c>
      <c r="N14" s="2">
        <f>1день!N14+'2 день'!N14+'3 день '!N14+'4 день  '!N14+'5 день'!N14+'6 день '!N14+'7 день'!N14+'8 день '!N14+'9 день '!N14+'10 день '!N14</f>
        <v>0</v>
      </c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2"/>
      <c r="B17" s="2"/>
      <c r="C17" s="2">
        <f>1день!C17+'2 день'!C17+'3 день '!C17+'4 день  '!C17+'5 день'!C17+'6 день '!C17+'7 день'!C17+'8 день '!C17+'9 день '!C17+'10 день '!C17</f>
        <v>15.420000000000002</v>
      </c>
      <c r="D17" s="2">
        <f>1день!D17+'2 день'!D17+'3 день '!D17+'4 день  '!D17+'5 день'!D17+'6 день '!D17+'7 день'!D17+'8 день '!D17+'9 день '!D17+'10 день '!D17</f>
        <v>63.86</v>
      </c>
      <c r="E17" s="2">
        <f>1день!E17+'2 день'!E17+'3 день '!E17+'4 день  '!E17+'5 день'!E17+'6 день '!E17+'7 день'!E17+'8 день '!E17+'9 день '!E17+'10 день '!E17</f>
        <v>87</v>
      </c>
      <c r="F17" s="2">
        <f>1день!F17+'2 день'!F17+'3 день '!F17+'4 день  '!F17+'5 день'!F17+'6 день '!F17+'7 день'!F17+'8 день '!F17+'9 день '!F17+'10 день '!F17</f>
        <v>900.1800000000001</v>
      </c>
      <c r="G17" s="2">
        <f>1день!G17+'2 день'!G17+'3 день '!G17+'4 день  '!G17+'5 день'!G17+'6 день '!G17+'7 день'!G17+'8 день '!G17+'9 день '!G17+'10 день '!G17</f>
        <v>2.75</v>
      </c>
      <c r="H17" s="2">
        <f>1день!H17+'2 день'!H17+'3 день '!H17+'4 день  '!H17+'5 день'!H17+'6 день '!H17+'7 день'!H17+'8 день '!H17+'9 день '!H17+'10 день '!H17</f>
        <v>111.07</v>
      </c>
      <c r="I17" s="2">
        <f>1день!I17+'2 день'!I17+'3 день '!I17+'4 день  '!I17+'5 день'!I17+'6 день '!I17+'7 день'!I17+'8 день '!I17+'9 день '!I17+'10 день '!I17</f>
        <v>0</v>
      </c>
      <c r="J17" s="2">
        <f>1день!J17+'2 день'!J17+'3 день '!J17+'4 день  '!J17+'5 день'!J17+'6 день '!J17+'7 день'!J17+'8 день '!J17+'9 день '!J17+'10 день '!J17</f>
        <v>0.24</v>
      </c>
      <c r="K17" s="2">
        <f>1день!K17+'2 день'!K17+'3 день '!K17+'4 день  '!K17+'5 день'!K17+'6 день '!K17+'7 день'!K17+'8 день '!K17+'9 день '!K17+'10 день '!K17</f>
        <v>217.89000000000001</v>
      </c>
      <c r="L17" s="2">
        <f>1день!L17+'2 день'!L17+'3 день '!L17+'4 день  '!L17+'5 день'!L17+'6 день '!L17+'7 день'!L17+'8 день '!L17+'9 день '!L17+'10 день '!L17</f>
        <v>240.46</v>
      </c>
      <c r="M17" s="2">
        <f>1день!M17+'2 день'!M17+'3 день '!M17+'4 день  '!M17+'5 день'!M17+'6 день '!M17+'7 день'!M17+'8 день '!M17+'9 день '!M17+'10 день '!M17</f>
        <v>176.14</v>
      </c>
      <c r="N17" s="2">
        <f>1день!N17+'2 день'!N17+'3 день '!N17+'4 день  '!N17+'5 день'!N17+'6 день '!N17+'7 день'!N17+'8 день '!N17+'9 день '!N17+'10 день '!N17</f>
        <v>9.63</v>
      </c>
      <c r="O17" s="2"/>
    </row>
    <row r="18" spans="1:15" ht="12.75">
      <c r="A18" s="2"/>
      <c r="B18" s="2"/>
      <c r="C18" s="2">
        <f>1день!C18+'2 день'!C18+'3 день '!C18+'4 день  '!C18+'5 день'!C18+'6 день '!C18+'7 день'!C18+'8 день '!C18+'9 день '!C18+'10 день '!C18</f>
        <v>53.96</v>
      </c>
      <c r="D18" s="2">
        <f>1день!D18+'2 день'!D18+'3 день '!D18+'4 день  '!D18+'5 день'!D18+'6 день '!D18+'7 день'!D18+'8 день '!D18+'9 день '!D18+'10 день '!D18</f>
        <v>57.980000000000004</v>
      </c>
      <c r="E18" s="2">
        <f>1день!E18+'2 день'!E18+'3 день '!E18+'4 день  '!E18+'5 день'!E18+'6 день '!E18+'7 день'!E18+'8 день '!E18+'9 день '!E18+'10 день '!E18</f>
        <v>283.32000000000005</v>
      </c>
      <c r="F18" s="2">
        <f>1день!F18+'2 день'!F18+'3 день '!F18+'4 день  '!F18+'5 день'!F18+'6 день '!F18+'7 день'!F18+'8 день '!F18+'9 день '!F18+'10 день '!F18</f>
        <v>1268.98</v>
      </c>
      <c r="G18" s="2">
        <f>1день!G18+'2 день'!G18+'3 день '!G18+'4 день  '!G18+'5 день'!G18+'6 день '!G18+'7 день'!G18+'8 день '!G18+'9 день '!G18+'10 день '!G18</f>
        <v>12.918000000000001</v>
      </c>
      <c r="H18" s="2">
        <f>1день!H18+'2 день'!H18+'3 день '!H18+'4 день  '!H18+'5 день'!H18+'6 день '!H18+'7 день'!H18+'8 день '!H18+'9 день '!H18+'10 день '!H18</f>
        <v>131.3</v>
      </c>
      <c r="I18" s="2">
        <f>1день!I18+'2 день'!I18+'3 день '!I18+'4 день  '!I18+'5 день'!I18+'6 день '!I18+'7 день'!I18+'8 день '!I18+'9 день '!I18+'10 день '!I18</f>
        <v>15</v>
      </c>
      <c r="J18" s="2">
        <f>1день!J18+'2 день'!J18+'3 день '!J18+'4 день  '!J18+'5 день'!J18+'6 день '!J18+'7 день'!J18+'8 день '!J18+'9 день '!J18+'10 день '!J18</f>
        <v>0</v>
      </c>
      <c r="K18" s="2">
        <f>1день!K18+'2 день'!K18+'3 день '!K18+'4 день  '!K18+'5 день'!K18+'6 день '!K18+'7 день'!K18+'8 день '!K18+'9 день '!K18+'10 день '!K18</f>
        <v>388.42</v>
      </c>
      <c r="L18" s="2">
        <f>1день!L18+'2 день'!L18+'3 день '!L18+'4 день  '!L18+'5 день'!L18+'6 день '!L18+'7 день'!L18+'8 день '!L18+'9 день '!L18+'10 день '!L18</f>
        <v>610.23</v>
      </c>
      <c r="M18" s="2">
        <f>1день!M18+'2 день'!M18+'3 день '!M18+'4 день  '!M18+'5 день'!M18+'6 день '!M18+'7 день'!M18+'8 день '!M18+'9 день '!M18+'10 день '!M18</f>
        <v>279.45000000000005</v>
      </c>
      <c r="N18" s="2">
        <f>1день!N18+'2 день'!N18+'3 день '!N18+'4 день  '!N18+'5 день'!N18+'6 день '!N18+'7 день'!N18+'8 день '!N18+'9 день '!N18+'10 день '!N18</f>
        <v>13.14</v>
      </c>
      <c r="O18" s="2"/>
    </row>
    <row r="19" spans="1:15" ht="12.75">
      <c r="A19" s="2"/>
      <c r="B19" s="2"/>
      <c r="C19" s="2">
        <f>1день!C19+'2 день'!C19+'3 день '!C19+'4 день  '!C19+'5 день'!C19+'6 день '!C19+'7 день'!C19+'8 день '!C19+'9 день '!C19+'10 день '!C19</f>
        <v>113.63000000000001</v>
      </c>
      <c r="D19" s="2">
        <f>1день!D19+'2 день'!D19+'3 день '!D19+'4 день  '!D19+'5 день'!D19+'6 день '!D19+'7 день'!D19+'8 день '!D19+'9 день '!D19+'10 день '!D19</f>
        <v>94.97</v>
      </c>
      <c r="E19" s="2">
        <v>300</v>
      </c>
      <c r="F19" s="2">
        <f>1день!F19+'2 день'!F19+'3 день '!F19+'4 день  '!F19+'5 день'!F19+'6 день '!F19+'7 день'!F19+'8 день '!F19+'9 день '!F19+'10 день '!F19</f>
        <v>2321.9700000000003</v>
      </c>
      <c r="G19" s="2">
        <f>1день!G19+'2 день'!G19+'3 день '!G19+'4 день  '!G19+'5 день'!G19+'6 день '!G19+'7 день'!G19+'8 день '!G19+'9 день '!G19+'10 день '!G19</f>
        <v>16.369999999999997</v>
      </c>
      <c r="H19" s="2">
        <f>1день!H19+'2 день'!H19+'3 день '!H19+'4 день  '!H19+'5 день'!H19+'6 день '!H19+'7 день'!H19+'8 день '!H19+'9 день '!H19+'10 день '!H19</f>
        <v>93.23</v>
      </c>
      <c r="I19" s="2">
        <f>1день!I19+'2 день'!I19+'3 день '!I19+'4 день  '!I19+'5 день'!I19+'6 день '!I19+'7 день'!I19+'8 день '!I19+'9 день '!I19+'10 день '!I19</f>
        <v>196.42</v>
      </c>
      <c r="J19" s="2">
        <f>1день!J19+'2 день'!J19+'3 день '!J19+'4 день  '!J19+'5 день'!J19+'6 день '!J19+'7 день'!J19+'8 день '!J19+'9 день '!J19+'10 день '!J19</f>
        <v>3</v>
      </c>
      <c r="K19" s="2">
        <f>1день!K19+'2 день'!K19+'3 день '!K19+'4 день  '!K19+'5 день'!K19+'6 день '!K19+'7 день'!K19+'8 день '!K19+'9 день '!K19+'10 день '!K19</f>
        <v>297.43999999999994</v>
      </c>
      <c r="L19" s="2">
        <f>1день!L19+'2 день'!L19+'3 день '!L19+'4 день  '!L19+'5 день'!L19+'6 день '!L19+'7 день'!L19+'8 день '!L19+'9 день '!L19+'10 день '!L19</f>
        <v>876.14</v>
      </c>
      <c r="M19" s="2">
        <f>1день!M19+'2 день'!M19+'3 день '!M19+'4 день  '!M19+'5 день'!M19+'6 день '!M19+'7 день'!M19+'8 день '!M19+'9 день '!M19+'10 день '!M19</f>
        <v>360.25</v>
      </c>
      <c r="N19" s="2">
        <f>1день!N19+'2 день'!N19+'3 день '!N19+'4 день  '!N19+'5 день'!N19+'6 день '!N19+'7 день'!N19+'8 день '!N19+'9 день '!N19+'10 день '!N19</f>
        <v>16.58</v>
      </c>
      <c r="O19" s="2"/>
    </row>
    <row r="20" spans="1:15" ht="12.75">
      <c r="A20" s="2"/>
      <c r="B20" s="2"/>
      <c r="C20" s="2">
        <f>1день!C20+'2 день'!C20+'3 день '!C20+'4 день  '!C20+'5 день'!C20+'6 день '!C20+'7 день'!C20+'8 день '!C20+'9 день '!C20+'10 день '!C20</f>
        <v>98.13</v>
      </c>
      <c r="D20" s="2">
        <f>1день!D20+'2 день'!D20+'3 день '!D20+'4 день  '!D20+'5 день'!D20+'6 день '!D20+'7 день'!D20+'8 день '!D20+'9 день '!D20+'10 день '!D20</f>
        <v>75.28</v>
      </c>
      <c r="E20" s="2">
        <f>1день!E20+'2 день'!E20+'3 день '!E20+'4 день  '!E20+'5 день'!E20+'6 день '!E20+'7 день'!E20+'8 день '!E20+'9 день '!E20+'10 день '!E20</f>
        <v>163.85</v>
      </c>
      <c r="F20" s="2">
        <f>1день!F20+'2 день'!F20+'3 день '!F20+'4 день  '!F20+'5 день'!F20+'6 день '!F20+'7 день'!F20+'8 день '!F20+'9 день '!F20+'10 день '!F20</f>
        <v>1551.25</v>
      </c>
      <c r="G20" s="2">
        <f>1день!G20+'2 день'!G20+'3 день '!G20+'4 день  '!G20+'5 день'!G20+'6 день '!G20+'7 день'!G20+'8 день '!G20+'9 день '!G20+'10 день '!G20</f>
        <v>0.31000000000000005</v>
      </c>
      <c r="H20" s="2">
        <f>1день!H20+'2 день'!H20+'3 день '!H20+'4 день  '!H20+'5 день'!H20+'6 день '!H20+'7 день'!H20+'8 день '!H20+'9 день '!H20+'10 день '!H20</f>
        <v>9.24</v>
      </c>
      <c r="I20" s="2">
        <f>1день!I20+'2 день'!I20+'3 день '!I20+'4 день  '!I20+'5 день'!I20+'6 день '!I20+'7 день'!I20+'8 день '!I20+'9 день '!I20+'10 день '!I20</f>
        <v>133.38000000000002</v>
      </c>
      <c r="J20" s="2">
        <f>1день!J20+'2 день'!J20+'3 день '!J20+'4 день  '!J20+'5 день'!J20+'6 день '!J20+'7 день'!J20+'8 день '!J20+'9 день '!J20+'10 день '!J20</f>
        <v>1.48</v>
      </c>
      <c r="K20" s="2">
        <f>1день!K20+'2 день'!K20+'3 день '!K20+'4 день  '!K20+'5 день'!K20+'6 день '!K20+'7 день'!K20+'8 день '!K20+'9 день '!K20+'10 день '!K20</f>
        <v>386.81</v>
      </c>
      <c r="L20" s="2">
        <f>1день!L20+'2 день'!L20+'3 день '!L20+'4 день  '!L20+'5 день'!L20+'6 день '!L20+'7 день'!L20+'8 день '!L20+'9 день '!L20+'10 день '!L20</f>
        <v>544.4100000000001</v>
      </c>
      <c r="M20" s="2">
        <f>1день!M20+'2 день'!M20+'3 день '!M20+'4 день  '!M20+'5 день'!M20+'6 день '!M20+'7 день'!M20+'8 день '!M20+'9 день '!M20+'10 день '!M20</f>
        <v>239.26</v>
      </c>
      <c r="N20" s="2">
        <f>1день!N20+'2 день'!N20+'3 день '!N20+'4 день  '!N20+'5 день'!N20+'6 день '!N20+'7 день'!N20+'8 день '!N20+'9 день '!N20+'10 день '!N20</f>
        <v>12.39</v>
      </c>
      <c r="O20" s="2"/>
    </row>
    <row r="21" spans="1:15" ht="12.75">
      <c r="A21" s="2"/>
      <c r="B21" s="2"/>
      <c r="C21" s="2">
        <f>1день!C21+'2 день'!C21+'3 день '!C21+'4 день  '!C21+'5 день'!C21+'6 день '!C21+'7 день'!C21+'8 день '!C21+'9 день '!C21+'10 день '!C21</f>
        <v>17.91</v>
      </c>
      <c r="D21" s="2">
        <f>1день!D21+'2 день'!D21+'3 день '!D21+'4 день  '!D21+'5 день'!D21+'6 день '!D21+'7 день'!D21+'8 день '!D21+'9 день '!D21+'10 день '!D21</f>
        <v>5.07</v>
      </c>
      <c r="E21" s="2">
        <f>1день!E21+'2 день'!E21+'3 день '!E21+'4 день  '!E21+'5 день'!E21+'6 день '!E21+'7 день'!E21+'8 день '!E21+'9 день '!E21+'10 день '!E21</f>
        <v>233.14</v>
      </c>
      <c r="F21" s="2">
        <f>1день!F21+'2 день'!F21+'3 день '!F21+'4 день  '!F21+'5 день'!F21+'6 день '!F21+'7 день'!F21+'8 день '!F21+'9 день '!F21+'10 день '!F21</f>
        <v>955.66</v>
      </c>
      <c r="G21" s="2">
        <f>1день!G21+'2 день'!G21+'3 день '!G21+'4 день  '!G21+'5 день'!G21+'6 день '!G21+'7 день'!G21+'8 день '!G21+'9 день '!G21+'10 день '!G21</f>
        <v>0.060000000000000005</v>
      </c>
      <c r="H21" s="2">
        <f>1день!H21+'2 день'!H21+'3 день '!H21+'4 день  '!H21+'5 день'!H21+'6 день '!H21+'7 день'!H21+'8 день '!H21+'9 день '!H21+'10 день '!H21</f>
        <v>18.33</v>
      </c>
      <c r="I21" s="2">
        <f>1день!I21+'2 день'!I21+'3 день '!I21+'4 день  '!I21+'5 день'!I21+'6 день '!I21+'7 день'!I21+'8 день '!I21+'9 день '!I21+'10 день '!I21</f>
        <v>0</v>
      </c>
      <c r="J21" s="2">
        <f>1день!J21+'2 день'!J21+'3 день '!J21+'4 день  '!J21+'5 день'!J21+'6 день '!J21+'7 день'!J21+'8 день '!J21+'9 день '!J21+'10 день '!J21</f>
        <v>0</v>
      </c>
      <c r="K21" s="2">
        <f>1день!K21+'2 день'!K21+'3 день '!K21+'4 день  '!K21+'5 день'!K21+'6 день '!K21+'7 день'!K21+'8 день '!K21+'9 день '!K21+'10 день '!K21</f>
        <v>209.98999999999998</v>
      </c>
      <c r="L21" s="2">
        <f>1день!L21+'2 день'!L21+'3 день '!L21+'4 день  '!L21+'5 день'!L21+'6 день '!L21+'7 день'!L21+'8 день '!L21+'9 день '!L21+'10 день '!L21</f>
        <v>39.6</v>
      </c>
      <c r="M21" s="2">
        <f>1день!M21+'2 день'!M21+'3 день '!M21+'4 день  '!M21+'5 день'!M21+'6 день '!M21+'7 день'!M21+'8 день '!M21+'9 день '!M21+'10 день '!M21</f>
        <v>44.18</v>
      </c>
      <c r="N21" s="2">
        <f>1день!N21+'2 день'!N21+'3 день '!N21+'4 день  '!N21+'5 день'!N21+'6 день '!N21+'7 день'!N21+'8 день '!N21+'9 день '!N21+'10 день '!N21</f>
        <v>8.14</v>
      </c>
      <c r="O21" s="2"/>
    </row>
    <row r="22" spans="1:15" ht="12.75">
      <c r="A22" s="2"/>
      <c r="B22" s="2"/>
      <c r="C22" s="2">
        <f>1день!C22+'2 день'!C22+'3 день '!C22+'4 день  '!C22+'5 день'!C22+'6 день '!C22+'7 день'!C22+'8 день '!C22+'9 день '!C22+'10 день '!C22</f>
        <v>30.350000000000005</v>
      </c>
      <c r="D22" s="2">
        <f>1день!D22+'2 день'!D22+'3 день '!D22+'4 день  '!D22+'5 день'!D22+'6 день '!D22+'7 день'!D22+'8 день '!D22+'9 день '!D22+'10 день '!D22</f>
        <v>3.3499999999999996</v>
      </c>
      <c r="E22" s="2">
        <v>200</v>
      </c>
      <c r="F22" s="2">
        <f>1день!F22+'2 день'!F22+'3 день '!F22+'4 день  '!F22+'5 день'!F22+'6 день '!F22+'7 день'!F22+'8 день '!F22+'9 день '!F22+'10 день '!F22</f>
        <v>1034.5</v>
      </c>
      <c r="G22" s="2">
        <f>1день!G22+'2 день'!G22+'3 день '!G22+'4 день  '!G22+'5 день'!G22+'6 день '!G22+'7 день'!G22+'8 день '!G22+'9 день '!G22+'10 день '!G22</f>
        <v>0.21000000000000002</v>
      </c>
      <c r="H22" s="2">
        <f>1день!H22+'2 день'!H22+'3 день '!H22+'4 день  '!H22+'5 день'!H22+'6 день '!H22+'7 день'!H22+'8 день '!H22+'9 день '!H22+'10 день '!H22</f>
        <v>0</v>
      </c>
      <c r="I22" s="2">
        <f>1день!I22+'2 день'!I22+'3 день '!I22+'4 день  '!I22+'5 день'!I22+'6 день '!I22+'7 день'!I22+'8 день '!I22+'9 день '!I22+'10 день '!I22</f>
        <v>0</v>
      </c>
      <c r="J22" s="2">
        <f>1день!J22+'2 день'!J22+'3 день '!J22+'4 день  '!J22+'5 день'!J22+'6 день '!J22+'7 день'!J22+'8 день '!J22+'9 день '!J22+'10 день '!J22</f>
        <v>3.9800000000000004</v>
      </c>
      <c r="K22" s="2">
        <f>1день!K22+'2 день'!K22+'3 день '!K22+'4 день  '!K22+'5 день'!K22+'6 день '!K22+'7 день'!K22+'8 день '!K22+'9 день '!K22+'10 день '!K22</f>
        <v>411.59999999999997</v>
      </c>
      <c r="L22" s="2">
        <f>1день!L22+'2 день'!L22+'3 день '!L22+'4 день  '!L22+'5 день'!L22+'6 день '!L22+'7 день'!L22+'8 день '!L22+'9 день '!L22+'10 день '!L22</f>
        <v>237</v>
      </c>
      <c r="M22" s="2">
        <f>1день!M22+'2 день'!M22+'3 день '!M22+'4 день  '!M22+'5 день'!M22+'6 день '!M22+'7 день'!M22+'8 день '!M22+'9 день '!M22+'10 день '!M22</f>
        <v>32.7</v>
      </c>
      <c r="N22" s="2">
        <f>1день!N22+'2 день'!N22+'3 день '!N22+'4 день  '!N22+'5 день'!N22+'6 день '!N22+'7 день'!N22+'8 день '!N22+'9 день '!N22+'10 день '!N22</f>
        <v>1.7999999999999998</v>
      </c>
      <c r="O22" s="2"/>
    </row>
    <row r="23" spans="1:15" ht="12.75">
      <c r="A23" s="2"/>
      <c r="B23" s="2"/>
      <c r="C23" s="2">
        <f>1день!C23+'2 день'!C23+'3 день '!C23+'4 день  '!C23+'5 день'!C23+'6 день '!C23+'7 день'!C23+'8 день '!C23+'9 день '!C23+'10 день '!C23</f>
        <v>28.35</v>
      </c>
      <c r="D23" s="2">
        <f>1день!D23+'2 день'!D23+'3 день '!D23+'4 день  '!D23+'5 день'!D23+'6 день '!D23+'7 день'!D23+'8 день '!D23+'9 день '!D23+'10 день '!D23</f>
        <v>3.5699999999999994</v>
      </c>
      <c r="E23" s="2">
        <v>180</v>
      </c>
      <c r="F23" s="2">
        <f>1день!F23+'2 день'!F23+'3 день '!F23+'4 день  '!F23+'5 день'!F23+'6 день '!F23+'7 день'!F23+'8 день '!F23+'9 день '!F23+'10 день '!F23</f>
        <v>995.9</v>
      </c>
      <c r="G23" s="2">
        <f>1день!G23+'2 день'!G23+'3 день '!G23+'4 день  '!G23+'5 день'!G23+'6 день '!G23+'7 день'!G23+'8 день '!G23+'9 день '!G23+'10 день '!G23</f>
        <v>0.49000000000000005</v>
      </c>
      <c r="H23" s="2">
        <f>1день!H23+'2 день'!H23+'3 день '!H23+'4 день  '!H23+'5 день'!H23+'6 день '!H23+'7 день'!H23+'8 день '!H23+'9 день '!H23+'10 день '!H23</f>
        <v>0</v>
      </c>
      <c r="I23" s="2">
        <f>1день!I23+'2 день'!I23+'3 день '!I23+'4 день  '!I23+'5 день'!I23+'6 день '!I23+'7 день'!I23+'8 день '!I23+'9 день '!I23+'10 день '!I23</f>
        <v>0</v>
      </c>
      <c r="J23" s="2">
        <f>1день!J23+'2 день'!J23+'3 день '!J23+'4 день  '!J23+'5 день'!J23+'6 день '!J23+'7 день'!J23+'8 день '!J23+'9 день '!J23+'10 день '!J23</f>
        <v>4.62</v>
      </c>
      <c r="K23" s="2">
        <f>1день!K23+'2 день'!K23+'3 день '!K23+'4 день  '!K23+'5 день'!K23+'6 день '!K23+'7 день'!K23+'8 день '!K23+'9 день '!K23+'10 день '!K23</f>
        <v>960.4000000000001</v>
      </c>
      <c r="L23" s="2">
        <f>1день!L23+'2 день'!L23+'3 день '!L23+'4 день  '!L23+'5 день'!L23+'6 день '!L23+'7 день'!L23+'8 день '!L23+'9 день '!L23+'10 день '!L23</f>
        <v>553</v>
      </c>
      <c r="M23" s="2">
        <f>1день!M23+'2 день'!M23+'3 день '!M23+'4 день  '!M23+'5 день'!M23+'6 день '!M23+'7 день'!M23+'8 день '!M23+'9 день '!M23+'10 день '!M23</f>
        <v>76.30000000000001</v>
      </c>
      <c r="N23" s="2">
        <f>1день!N23+'2 день'!N23+'3 день '!N23+'4 день  '!N23+'5 день'!N23+'6 день '!N23+'7 день'!N23+'8 день '!N23+'9 день '!N23+'10 день '!N23</f>
        <v>4.2</v>
      </c>
      <c r="O23" s="2"/>
    </row>
    <row r="24" spans="1:15" s="1" customFormat="1" ht="12.75">
      <c r="A24" s="8" t="s">
        <v>21</v>
      </c>
      <c r="B24" s="8"/>
      <c r="C24" s="8">
        <f aca="true" t="shared" si="1" ref="C24:N24">C17+C18+C19+C20+C21+C22+C23</f>
        <v>357.75000000000006</v>
      </c>
      <c r="D24" s="8">
        <f t="shared" si="1"/>
        <v>304.08000000000004</v>
      </c>
      <c r="E24" s="8">
        <f t="shared" si="1"/>
        <v>1447.31</v>
      </c>
      <c r="F24" s="8">
        <f t="shared" si="1"/>
        <v>9028.44</v>
      </c>
      <c r="G24" s="8">
        <f t="shared" si="1"/>
        <v>33.108000000000004</v>
      </c>
      <c r="H24" s="8">
        <f t="shared" si="1"/>
        <v>363.17</v>
      </c>
      <c r="I24" s="8">
        <f t="shared" si="1"/>
        <v>344.8</v>
      </c>
      <c r="J24" s="8">
        <f t="shared" si="1"/>
        <v>13.32</v>
      </c>
      <c r="K24" s="8">
        <f t="shared" si="1"/>
        <v>2872.55</v>
      </c>
      <c r="L24" s="8">
        <f t="shared" si="1"/>
        <v>3100.8399999999997</v>
      </c>
      <c r="M24" s="8">
        <f t="shared" si="1"/>
        <v>1208.28</v>
      </c>
      <c r="N24" s="8">
        <f t="shared" si="1"/>
        <v>65.88</v>
      </c>
      <c r="O24" s="8">
        <f>F24/2713*100</f>
        <v>332.78437154441576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/>
      <c r="B26" s="2"/>
      <c r="C26" s="2">
        <f>1день!C26+'2 день'!C26+'3 день '!C26+'4 день  '!C26+'5 день'!C26+'6 день '!C26+'7 день'!C26+'8 день '!C26+'9 день '!C26+'10 день '!C26</f>
        <v>26.06</v>
      </c>
      <c r="D26" s="2">
        <f>1день!D26+'2 день'!D26+'3 день '!D26+'4 день  '!D26+'5 день'!D26+'6 день '!D26+'7 день'!D26+'8 день '!D26+'9 день '!D26+'10 день '!D26</f>
        <v>20.3</v>
      </c>
      <c r="E26" s="2">
        <f>1день!E26+'2 день'!E26+'3 день '!E26+'4 день  '!E26+'5 день'!E26+'6 день '!E26+'7 день'!E26+'8 день '!E26+'9 день '!E26+'10 день '!E26</f>
        <v>191.98</v>
      </c>
      <c r="F26" s="2">
        <f>1день!F26+'2 день'!F26+'3 день '!F26+'4 день  '!F26+'5 день'!F26+'6 день '!F26+'7 день'!F26+'8 день '!F26+'9 день '!F26+'10 день '!F26</f>
        <v>783.2</v>
      </c>
      <c r="G26" s="2">
        <f>1день!G26+'2 день'!G26+'3 день '!G26+'4 день  '!G26+'5 день'!G26+'6 день '!G26+'7 день'!G26+'8 день '!G26+'9 день '!G26+'10 день '!G26</f>
        <v>0.08</v>
      </c>
      <c r="H26" s="2">
        <f>1день!H26+'2 день'!H26+'3 день '!H26+'4 день  '!H26+'5 день'!H26+'6 день '!H26+'7 день'!H26+'8 день '!H26+'9 день '!H26+'10 день '!H26</f>
        <v>51.26</v>
      </c>
      <c r="I26" s="2">
        <f>1день!I26+'2 день'!I26+'3 день '!I26+'4 день  '!I26+'5 день'!I26+'6 день '!I26+'7 день'!I26+'8 день '!I26+'9 день '!I26+'10 день '!I26</f>
        <v>58.4</v>
      </c>
      <c r="J26" s="2">
        <f>1день!J26+'2 день'!J26+'3 день '!J26+'4 день  '!J26+'5 день'!J26+'6 день '!J26+'7 день'!J26+'8 день '!J26+'9 день '!J26+'10 день '!J26</f>
        <v>0.2</v>
      </c>
      <c r="K26" s="2">
        <f>1день!K26+'2 день'!K26+'3 день '!K26+'4 день  '!K26+'5 день'!K26+'6 день '!K26+'7 день'!K26+'8 день '!K26+'9 день '!K26+'10 день '!K26</f>
        <v>622.8</v>
      </c>
      <c r="L26" s="2">
        <f>1день!L26+'2 день'!L26+'3 день '!L26+'4 день  '!L26+'5 день'!L26+'6 день '!L26+'7 день'!L26+'8 день '!L26+'9 день '!L26+'10 день '!L26</f>
        <v>303.8</v>
      </c>
      <c r="M26" s="2">
        <f>1день!M26+'2 день'!M26+'3 день '!M26+'4 день  '!M26+'5 день'!M26+'6 день '!M26+'7 день'!M26+'8 день '!M26+'9 день '!M26+'10 день '!M26</f>
        <v>72.7</v>
      </c>
      <c r="N26" s="2">
        <f>1день!N26+'2 день'!N26+'3 день '!N26+'4 день  '!N26+'5 день'!N26+'6 день '!N26+'7 день'!N26+'8 день '!N26+'9 день '!N26+'10 день '!N26</f>
        <v>9.92</v>
      </c>
      <c r="O26" s="2"/>
    </row>
    <row r="27" spans="1:15" ht="12.75">
      <c r="A27" s="2"/>
      <c r="B27" s="2"/>
      <c r="C27" s="2">
        <f>1день!C27+'2 день'!C27+'3 день '!C27+'4 день  '!C27+'5 день'!C27+'6 день '!C27+'7 день'!C27+'8 день '!C27+'9 день '!C27+'10 день '!C27</f>
        <v>46.34</v>
      </c>
      <c r="D27" s="2">
        <f>1день!D27+'2 день'!D27+'3 день '!D27+'4 день  '!D27+'5 день'!D27+'6 день '!D27+'7 день'!D27+'8 день '!D27+'9 день '!D27+'10 день '!D27</f>
        <v>83.8</v>
      </c>
      <c r="E27" s="2">
        <v>350</v>
      </c>
      <c r="F27" s="2">
        <f>1день!F27+'2 день'!F27+'3 день '!F27+'4 день  '!F27+'5 день'!F27+'6 день '!F27+'7 день'!F27+'8 день '!F27+'9 день '!F27+'10 день '!F27</f>
        <v>1436.3000000000002</v>
      </c>
      <c r="G27" s="2">
        <f>1день!G27+'2 день'!G27+'3 день '!G27+'4 день  '!G27+'5 день'!G27+'6 день '!G27+'7 день'!G27+'8 день '!G27+'9 день '!G27+'10 день '!G27</f>
        <v>0.18</v>
      </c>
      <c r="H27" s="2">
        <f>1день!H27+'2 день'!H27+'3 день '!H27+'4 день  '!H27+'5 день'!H27+'6 день '!H27+'7 день'!H27+'8 день '!H27+'9 день '!H27+'10 день '!H27</f>
        <v>1.26</v>
      </c>
      <c r="I27" s="2">
        <f>1день!I27+'2 день'!I27+'3 день '!I27+'4 день  '!I27+'5 день'!I27+'6 день '!I27+'7 день'!I27+'8 день '!I27+'9 день '!I27+'10 день '!I27</f>
        <v>0</v>
      </c>
      <c r="J27" s="2">
        <f>1день!J27+'2 день'!J27+'3 день '!J27+'4 день  '!J27+'5 день'!J27+'6 день '!J27+'7 день'!J27+'8 день '!J27+'9 день '!J27+'10 день '!J27</f>
        <v>0</v>
      </c>
      <c r="K27" s="2">
        <f>1день!K27+'2 день'!K27+'3 день '!K27+'4 день  '!K27+'5 день'!K27+'6 день '!K27+'7 день'!K27+'8 день '!K27+'9 день '!K27+'10 день '!K27</f>
        <v>73.34</v>
      </c>
      <c r="L27" s="2">
        <f>1день!L27+'2 день'!L27+'3 день '!L27+'4 день  '!L27+'5 день'!L27+'6 день '!L27+'7 день'!L27+'8 день '!L27+'9 день '!L27+'10 день '!L27</f>
        <v>0</v>
      </c>
      <c r="M27" s="2">
        <f>1день!M27+'2 день'!M27+'3 день '!M27+'4 день  '!M27+'5 день'!M27+'6 день '!M27+'7 день'!M27+'8 день '!M27+'9 день '!M27+'10 день '!M27</f>
        <v>0</v>
      </c>
      <c r="N27" s="2">
        <f>1день!N27+'2 день'!N27+'3 день '!N27+'4 день  '!N27+'5 день'!N27+'6 день '!N27+'7 день'!N27+'8 день '!N27+'9 день '!N27+'10 день '!N27</f>
        <v>3.2</v>
      </c>
      <c r="O27" s="2"/>
    </row>
    <row r="28" spans="1:15" ht="12.75">
      <c r="A28" s="2"/>
      <c r="B28" s="2"/>
      <c r="C28" s="2">
        <f>1день!C28+'2 день'!C28+'3 день '!C28+'4 день  '!C28+'5 день'!C28+'6 день '!C28+'7 день'!C28+'8 день '!C28+'9 день '!C28+'10 день '!C28</f>
        <v>16.000000000000004</v>
      </c>
      <c r="D28" s="2">
        <f>1день!D28+'2 день'!D28+'3 день '!D28+'4 день  '!D28+'5 день'!D28+'6 день '!D28+'7 день'!D28+'8 день '!D28+'9 день '!D28+'10 день '!D28</f>
        <v>10.100000000000003</v>
      </c>
      <c r="E28" s="2">
        <f>1день!E28+'2 день'!E28+'3 день '!E28+'4 день  '!E28+'5 день'!E28+'6 день '!E28+'7 день'!E28+'8 день '!E28+'9 день '!E28+'10 день '!E28</f>
        <v>183.00000000000003</v>
      </c>
      <c r="F28" s="2">
        <f>1день!F28+'2 день'!F28+'3 день '!F28+'4 день  '!F28+'5 день'!F28+'6 день '!F28+'7 день'!F28+'8 день '!F28+'9 день '!F28+'10 день '!F28</f>
        <v>646.1999999999999</v>
      </c>
      <c r="G28" s="2">
        <f>1день!G28+'2 день'!G28+'3 день '!G28+'4 день  '!G28+'5 день'!G28+'6 день '!G28+'7 день'!G28+'8 день '!G28+'9 день '!G28+'10 день '!G28</f>
        <v>0.4</v>
      </c>
      <c r="H28" s="2">
        <f>1день!H28+'2 день'!H28+'3 день '!H28+'4 день  '!H28+'5 день'!H28+'6 день '!H28+'7 день'!H28+'8 день '!H28+'9 день '!H28+'10 день '!H28</f>
        <v>233.6</v>
      </c>
      <c r="I28" s="2">
        <f>1день!I28+'2 день'!I28+'3 день '!I28+'4 день  '!I28+'5 день'!I28+'6 день '!I28+'7 день'!I28+'8 день '!I28+'9 день '!I28+'10 день '!I28</f>
        <v>64.4</v>
      </c>
      <c r="J28" s="2">
        <f>1день!J28+'2 день'!J28+'3 день '!J28+'4 день  '!J28+'5 день'!J28+'6 день '!J28+'7 день'!J28+'8 день '!J28+'9 день '!J28+'10 день '!J28</f>
        <v>2.2</v>
      </c>
      <c r="K28" s="2">
        <f>1день!K28+'2 день'!K28+'3 день '!K28+'4 день  '!K28+'5 день'!K28+'6 день '!K28+'7 день'!K28+'8 день '!K28+'9 день '!K28+'10 день '!K28</f>
        <v>268.09999999999997</v>
      </c>
      <c r="L28" s="2">
        <f>1день!L28+'2 день'!L28+'3 день '!L28+'4 день  '!L28+'5 день'!L28+'6 день '!L28+'7 день'!L28+'8 день '!L28+'9 день '!L28+'10 день '!L28</f>
        <v>224.59999999999997</v>
      </c>
      <c r="M28" s="2">
        <f>1день!M28+'2 день'!M28+'3 день '!M28+'4 день  '!M28+'5 день'!M28+'6 день '!M28+'7 день'!M28+'8 день '!M28+'9 день '!M28+'10 день '!M28</f>
        <v>215.3</v>
      </c>
      <c r="N28" s="2">
        <f>1день!N28+'2 день'!N28+'3 день '!N28+'4 день  '!N28+'5 день'!N28+'6 день '!N28+'7 день'!N28+'8 день '!N28+'9 день '!N28+'10 день '!N28</f>
        <v>10.700000000000001</v>
      </c>
      <c r="O28" s="2"/>
    </row>
    <row r="29" spans="1:15" ht="12.75">
      <c r="A29" s="6" t="s">
        <v>23</v>
      </c>
      <c r="B29" s="7"/>
      <c r="C29" s="7">
        <f aca="true" t="shared" si="2" ref="C29:N29">C26+C27+C28</f>
        <v>88.4</v>
      </c>
      <c r="D29" s="7">
        <f t="shared" si="2"/>
        <v>114.2</v>
      </c>
      <c r="E29" s="7">
        <f t="shared" si="2"/>
        <v>724.98</v>
      </c>
      <c r="F29" s="7">
        <f t="shared" si="2"/>
        <v>2865.7</v>
      </c>
      <c r="G29" s="7">
        <f t="shared" si="2"/>
        <v>0.66</v>
      </c>
      <c r="H29" s="7">
        <f t="shared" si="2"/>
        <v>286.12</v>
      </c>
      <c r="I29" s="7">
        <f t="shared" si="2"/>
        <v>122.80000000000001</v>
      </c>
      <c r="J29" s="7">
        <f t="shared" si="2"/>
        <v>2.4000000000000004</v>
      </c>
      <c r="K29" s="7">
        <f t="shared" si="2"/>
        <v>964.24</v>
      </c>
      <c r="L29" s="7">
        <f t="shared" si="2"/>
        <v>528.4</v>
      </c>
      <c r="M29" s="7">
        <f t="shared" si="2"/>
        <v>288</v>
      </c>
      <c r="N29" s="7">
        <f t="shared" si="2"/>
        <v>23.82</v>
      </c>
      <c r="O29" s="7">
        <f>F29/2713*100</f>
        <v>105.62845558422408</v>
      </c>
    </row>
    <row r="30" spans="1:15" ht="18" customHeight="1">
      <c r="A30" s="5" t="s">
        <v>24</v>
      </c>
      <c r="B30" s="5"/>
      <c r="C30" s="5">
        <f aca="true" t="shared" si="3" ref="C30:N30">C15+C24+C29</f>
        <v>446.1500000000001</v>
      </c>
      <c r="D30" s="5">
        <f t="shared" si="3"/>
        <v>418.28000000000003</v>
      </c>
      <c r="E30" s="5">
        <f t="shared" si="3"/>
        <v>2172.29</v>
      </c>
      <c r="F30" s="5">
        <f t="shared" si="3"/>
        <v>11894.14</v>
      </c>
      <c r="G30" s="5">
        <f t="shared" si="3"/>
        <v>33.768</v>
      </c>
      <c r="H30" s="5">
        <f t="shared" si="3"/>
        <v>649.29</v>
      </c>
      <c r="I30" s="5">
        <f t="shared" si="3"/>
        <v>467.6</v>
      </c>
      <c r="J30" s="5">
        <f t="shared" si="3"/>
        <v>15.72</v>
      </c>
      <c r="K30" s="5">
        <f t="shared" si="3"/>
        <v>3836.79</v>
      </c>
      <c r="L30" s="5">
        <f t="shared" si="3"/>
        <v>3629.24</v>
      </c>
      <c r="M30" s="5">
        <f t="shared" si="3"/>
        <v>1496.28</v>
      </c>
      <c r="N30" s="5">
        <f t="shared" si="3"/>
        <v>89.69999999999999</v>
      </c>
      <c r="O30" s="5">
        <f>F30/2713*100</f>
        <v>438.41282712863983</v>
      </c>
    </row>
    <row r="32" spans="3:5" ht="12.75">
      <c r="C32" s="1" t="s">
        <v>27</v>
      </c>
      <c r="D32" s="1"/>
      <c r="E32" s="1"/>
    </row>
    <row r="34" spans="1:15" ht="12.75">
      <c r="A34" s="26" t="s">
        <v>1</v>
      </c>
      <c r="B34" s="27" t="s">
        <v>2</v>
      </c>
      <c r="C34" s="21" t="s">
        <v>3</v>
      </c>
      <c r="D34" s="22"/>
      <c r="E34" s="23"/>
      <c r="F34" s="28" t="s">
        <v>7</v>
      </c>
      <c r="G34" s="21" t="s">
        <v>8</v>
      </c>
      <c r="H34" s="22"/>
      <c r="I34" s="22"/>
      <c r="J34" s="23"/>
      <c r="K34" s="21" t="s">
        <v>13</v>
      </c>
      <c r="L34" s="22"/>
      <c r="M34" s="22"/>
      <c r="N34" s="23"/>
      <c r="O34" s="24" t="s">
        <v>25</v>
      </c>
    </row>
    <row r="35" spans="1:15" ht="12.75">
      <c r="A35" s="26"/>
      <c r="B35" s="27"/>
      <c r="C35" s="3" t="s">
        <v>4</v>
      </c>
      <c r="D35" s="3" t="s">
        <v>5</v>
      </c>
      <c r="E35" s="3" t="s">
        <v>6</v>
      </c>
      <c r="F35" s="29"/>
      <c r="G35" s="2" t="s">
        <v>9</v>
      </c>
      <c r="H35" s="2" t="s">
        <v>10</v>
      </c>
      <c r="I35" s="2" t="s">
        <v>11</v>
      </c>
      <c r="J35" s="2" t="s">
        <v>12</v>
      </c>
      <c r="K35" s="4" t="s">
        <v>14</v>
      </c>
      <c r="L35" s="2" t="s">
        <v>15</v>
      </c>
      <c r="M35" s="2" t="s">
        <v>16</v>
      </c>
      <c r="N35" s="2" t="s">
        <v>17</v>
      </c>
      <c r="O35" s="25"/>
    </row>
    <row r="36" spans="1:15" ht="12.75">
      <c r="A36" s="18" t="s">
        <v>20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</row>
    <row r="37" spans="1:15" ht="12.75">
      <c r="A37" s="2"/>
      <c r="B37" s="2"/>
      <c r="C37" s="2">
        <f>(1день!C37+'2 день'!C37+'3 день '!C37+'4 день  '!C37+'5 день'!C37+'6 день '!C37+'7 день'!C37+'8 день '!C37+'9 день '!C37+'10 день '!C37)/10</f>
        <v>0</v>
      </c>
      <c r="D37" s="2">
        <f>(1день!D37+'2 день'!D37+'3 день '!D37+'4 день  '!D37+'5 день'!D37+'6 день '!D37+'7 день'!D37+'8 день '!D37+'9 день '!D37+'10 день '!D37)/10</f>
        <v>0</v>
      </c>
      <c r="E37" s="2">
        <f>(1день!E37+'2 день'!E37+'3 день '!E37+'4 день  '!E37+'5 день'!E37+'6 день '!E37+'7 день'!E37+'8 день '!E37+'9 день '!E37+'10 день '!E37)/10</f>
        <v>0</v>
      </c>
      <c r="F37" s="2">
        <f>(1день!F37+'2 день'!F37+'3 день '!F37+'4 день  '!F37+'5 день'!F37+'6 день '!F37+'7 день'!F37+'8 день '!F37+'9 день '!F37+'10 день '!F37)/10</f>
        <v>0</v>
      </c>
      <c r="G37" s="2">
        <f>(1день!G37+'2 день'!G37+'3 день '!G37+'4 день  '!G37+'5 день'!G37+'6 день '!G37+'7 день'!G37+'8 день '!G37+'9 день '!G37+'10 день '!G37)/10</f>
        <v>0</v>
      </c>
      <c r="H37" s="2">
        <f>(1день!H37+'2 день'!H37+'3 день '!H37+'4 день  '!H37+'5 день'!H37+'6 день '!H37+'7 день'!H37+'8 день '!H37+'9 день '!H37+'10 день '!H37)/10</f>
        <v>0</v>
      </c>
      <c r="I37" s="2">
        <f>(1день!I37+'2 день'!I37+'3 день '!I37+'4 день  '!I37+'5 день'!I37+'6 день '!I37+'7 день'!I37+'8 день '!I37+'9 день '!I37+'10 день '!I37)/10</f>
        <v>0</v>
      </c>
      <c r="J37" s="2">
        <f>(1день!J37+'2 день'!J37+'3 день '!J37+'4 день  '!J37+'5 день'!J37+'6 день '!J37+'7 день'!J37+'8 день '!J37+'9 день '!J37+'10 день '!J37)/10</f>
        <v>0</v>
      </c>
      <c r="K37" s="2">
        <f>(1день!K37+'2 день'!K37+'3 день '!K37+'4 день  '!K37+'5 день'!K37+'6 день '!K37+'7 день'!K37+'8 день '!K37+'9 день '!K37+'10 день '!K37)/10</f>
        <v>0</v>
      </c>
      <c r="L37" s="2">
        <f>(1день!L37+'2 день'!L37+'3 день '!L37+'4 день  '!L37+'5 день'!L37+'6 день '!L37+'7 день'!L37+'8 день '!L37+'9 день '!L37+'10 день '!L37)/10</f>
        <v>0</v>
      </c>
      <c r="M37" s="2">
        <f>(1день!M37+'2 день'!M37+'3 день '!M37+'4 день  '!M37+'5 день'!M37+'6 день '!M37+'7 день'!M37+'8 день '!M37+'9 день '!M37+'10 день '!M37)/10</f>
        <v>0</v>
      </c>
      <c r="N37" s="2">
        <f>(1день!N37+'2 день'!N37+'3 день '!N37+'4 день  '!N37+'5 день'!N37+'6 день '!N37+'7 день'!N37+'8 день '!N37+'9 день '!N37+'10 день '!N37)/10</f>
        <v>0</v>
      </c>
      <c r="O37" s="2"/>
    </row>
    <row r="38" spans="1:15" ht="12.75">
      <c r="A38" s="2"/>
      <c r="B38" s="2"/>
      <c r="C38" s="2">
        <f>(1день!C38+'2 день'!C38+'3 день '!C38+'4 день  '!C38+'5 день'!C38+'6 день '!C38+'7 день'!C38+'8 день '!C38+'9 день '!C38+'10 день '!C38)/10</f>
        <v>0</v>
      </c>
      <c r="D38" s="2">
        <f>(1день!D38+'2 день'!D38+'3 день '!D38+'4 день  '!D38+'5 день'!D38+'6 день '!D38+'7 день'!D38+'8 день '!D38+'9 день '!D38+'10 день '!D38)/10</f>
        <v>0</v>
      </c>
      <c r="E38" s="2">
        <f>(1день!E38+'2 день'!E38+'3 день '!E38+'4 день  '!E38+'5 день'!E38+'6 день '!E38+'7 день'!E38+'8 день '!E38+'9 день '!E38+'10 день '!E38)/10</f>
        <v>0</v>
      </c>
      <c r="F38" s="2">
        <f>(1день!F38+'2 день'!F38+'3 день '!F38+'4 день  '!F38+'5 день'!F38+'6 день '!F38+'7 день'!F38+'8 день '!F38+'9 день '!F38+'10 день '!F38)/10</f>
        <v>0</v>
      </c>
      <c r="G38" s="2">
        <f>(1день!G38+'2 день'!G38+'3 день '!G38+'4 день  '!G38+'5 день'!G38+'6 день '!G38+'7 день'!G38+'8 день '!G38+'9 день '!G38+'10 день '!G38)/10</f>
        <v>0</v>
      </c>
      <c r="H38" s="2">
        <f>(1день!H38+'2 день'!H38+'3 день '!H38+'4 день  '!H38+'5 день'!H38+'6 день '!H38+'7 день'!H38+'8 день '!H38+'9 день '!H38+'10 день '!H38)/10</f>
        <v>0</v>
      </c>
      <c r="I38" s="2">
        <f>(1день!I38+'2 день'!I38+'3 день '!I38+'4 день  '!I38+'5 день'!I38+'6 день '!I38+'7 день'!I38+'8 день '!I38+'9 день '!I38+'10 день '!I38)/10</f>
        <v>0</v>
      </c>
      <c r="J38" s="2">
        <f>(1день!J38+'2 день'!J38+'3 день '!J38+'4 день  '!J38+'5 день'!J38+'6 день '!J38+'7 день'!J38+'8 день '!J38+'9 день '!J38+'10 день '!J38)/10</f>
        <v>0</v>
      </c>
      <c r="K38" s="2">
        <f>(1день!K38+'2 день'!K38+'3 день '!K38+'4 день  '!K38+'5 день'!K38+'6 день '!K38+'7 день'!K38+'8 день '!K38+'9 день '!K38+'10 день '!K38)/10</f>
        <v>0</v>
      </c>
      <c r="L38" s="2">
        <f>(1день!L38+'2 день'!L38+'3 день '!L38+'4 день  '!L38+'5 день'!L38+'6 день '!L38+'7 день'!L38+'8 день '!L38+'9 день '!L38+'10 день '!L38)/10</f>
        <v>0</v>
      </c>
      <c r="M38" s="2">
        <f>(1день!M38+'2 день'!M38+'3 день '!M38+'4 день  '!M38+'5 день'!M38+'6 день '!M38+'7 день'!M38+'8 день '!M38+'9 день '!M38+'10 день '!M38)/10</f>
        <v>0</v>
      </c>
      <c r="N38" s="2">
        <f>(1день!N38+'2 день'!N38+'3 день '!N38+'4 день  '!N38+'5 день'!N38+'6 день '!N38+'7 день'!N38+'8 день '!N38+'9 день '!N38+'10 день '!N38)/10</f>
        <v>0</v>
      </c>
      <c r="O38" s="2"/>
    </row>
    <row r="39" spans="1:15" ht="12.75">
      <c r="A39" s="2"/>
      <c r="B39" s="2"/>
      <c r="C39" s="2">
        <f>(1день!C39+'2 день'!C39+'3 день '!C39+'4 день  '!C39+'5 день'!C39+'6 день '!C39+'7 день'!C39+'8 день '!C39+'9 день '!C39+'10 день '!C39)/10</f>
        <v>0</v>
      </c>
      <c r="D39" s="2">
        <f>(1день!D39+'2 день'!D39+'3 день '!D39+'4 день  '!D39+'5 день'!D39+'6 день '!D39+'7 день'!D39+'8 день '!D39+'9 день '!D39+'10 день '!D39)/10</f>
        <v>0</v>
      </c>
      <c r="E39" s="2">
        <f>(1день!E39+'2 день'!E39+'3 день '!E39+'4 день  '!E39+'5 день'!E39+'6 день '!E39+'7 день'!E39+'8 день '!E39+'9 день '!E39+'10 день '!E39)/10</f>
        <v>0</v>
      </c>
      <c r="F39" s="2">
        <f>(1день!F39+'2 день'!F39+'3 день '!F39+'4 день  '!F39+'5 день'!F39+'6 день '!F39+'7 день'!F39+'8 день '!F39+'9 день '!F39+'10 день '!F39)/10</f>
        <v>0</v>
      </c>
      <c r="G39" s="2">
        <f>(1день!G39+'2 день'!G39+'3 день '!G39+'4 день  '!G39+'5 день'!G39+'6 день '!G39+'7 день'!G39+'8 день '!G39+'9 день '!G39+'10 день '!G39)/10</f>
        <v>0</v>
      </c>
      <c r="H39" s="2">
        <f>(1день!H39+'2 день'!H39+'3 день '!H39+'4 день  '!H39+'5 день'!H39+'6 день '!H39+'7 день'!H39+'8 день '!H39+'9 день '!H39+'10 день '!H39)/10</f>
        <v>0</v>
      </c>
      <c r="I39" s="2">
        <f>(1день!I39+'2 день'!I39+'3 день '!I39+'4 день  '!I39+'5 день'!I39+'6 день '!I39+'7 день'!I39+'8 день '!I39+'9 день '!I39+'10 день '!I39)/10</f>
        <v>0</v>
      </c>
      <c r="J39" s="2">
        <f>(1день!J39+'2 день'!J39+'3 день '!J39+'4 день  '!J39+'5 день'!J39+'6 день '!J39+'7 день'!J39+'8 день '!J39+'9 день '!J39+'10 день '!J39)/10</f>
        <v>0</v>
      </c>
      <c r="K39" s="2">
        <f>(1день!K39+'2 день'!K39+'3 день '!K39+'4 день  '!K39+'5 день'!K39+'6 день '!K39+'7 день'!K39+'8 день '!K39+'9 день '!K39+'10 день '!K39)/10</f>
        <v>0</v>
      </c>
      <c r="L39" s="2">
        <f>(1день!L39+'2 день'!L39+'3 день '!L39+'4 день  '!L39+'5 день'!L39+'6 день '!L39+'7 день'!L39+'8 день '!L39+'9 день '!L39+'10 день '!L39)/10</f>
        <v>0</v>
      </c>
      <c r="M39" s="2">
        <f>(1день!M39+'2 день'!M39+'3 день '!M39+'4 день  '!M39+'5 день'!M39+'6 день '!M39+'7 день'!M39+'8 день '!M39+'9 день '!M39+'10 день '!M39)/10</f>
        <v>0</v>
      </c>
      <c r="N39" s="2">
        <f>(1день!N39+'2 день'!N39+'3 день '!N39+'4 день  '!N39+'5 день'!N39+'6 день '!N39+'7 день'!N39+'8 день '!N39+'9 день '!N39+'10 день '!N39)/10</f>
        <v>0</v>
      </c>
      <c r="O39" s="2"/>
    </row>
    <row r="40" spans="1:15" ht="12.75">
      <c r="A40" s="2"/>
      <c r="B40" s="2"/>
      <c r="C40" s="2">
        <f>(1день!C40+'2 день'!C40+'3 день '!C40+'4 день  '!C40+'5 день'!C40+'6 день '!C40+'7 день'!C40+'8 день '!C40+'9 день '!C40+'10 день '!C40)/10</f>
        <v>0</v>
      </c>
      <c r="D40" s="2">
        <f>(1день!D40+'2 день'!D40+'3 день '!D40+'4 день  '!D40+'5 день'!D40+'6 день '!D40+'7 день'!D40+'8 день '!D40+'9 день '!D40+'10 день '!D40)/10</f>
        <v>0</v>
      </c>
      <c r="E40" s="2">
        <f>(1день!E40+'2 день'!E40+'3 день '!E40+'4 день  '!E40+'5 день'!E40+'6 день '!E40+'7 день'!E40+'8 день '!E40+'9 день '!E40+'10 день '!E40)/10</f>
        <v>0</v>
      </c>
      <c r="F40" s="2">
        <f>(1день!F40+'2 день'!F40+'3 день '!F40+'4 день  '!F40+'5 день'!F40+'6 день '!F40+'7 день'!F40+'8 день '!F40+'9 день '!F40+'10 день '!F40)/10</f>
        <v>0</v>
      </c>
      <c r="G40" s="2">
        <f>(1день!G40+'2 день'!G40+'3 день '!G40+'4 день  '!G40+'5 день'!G40+'6 день '!G40+'7 день'!G40+'8 день '!G40+'9 день '!G40+'10 день '!G40)/10</f>
        <v>0</v>
      </c>
      <c r="H40" s="2">
        <f>(1день!H40+'2 день'!H40+'3 день '!H40+'4 день  '!H40+'5 день'!H40+'6 день '!H40+'7 день'!H40+'8 день '!H40+'9 день '!H40+'10 день '!H40)/10</f>
        <v>0</v>
      </c>
      <c r="I40" s="2">
        <f>(1день!I40+'2 день'!I40+'3 день '!I40+'4 день  '!I40+'5 день'!I40+'6 день '!I40+'7 день'!I40+'8 день '!I40+'9 день '!I40+'10 день '!I40)/10</f>
        <v>0</v>
      </c>
      <c r="J40" s="2">
        <f>(1день!J40+'2 день'!J40+'3 день '!J40+'4 день  '!J40+'5 день'!J40+'6 день '!J40+'7 день'!J40+'8 день '!J40+'9 день '!J40+'10 день '!J40)/10</f>
        <v>0</v>
      </c>
      <c r="K40" s="2">
        <f>(1день!K40+'2 день'!K40+'3 день '!K40+'4 день  '!K40+'5 день'!K40+'6 день '!K40+'7 день'!K40+'8 день '!K40+'9 день '!K40+'10 день '!K40)/10</f>
        <v>0</v>
      </c>
      <c r="L40" s="2">
        <f>(1день!L40+'2 день'!L40+'3 день '!L40+'4 день  '!L40+'5 день'!L40+'6 день '!L40+'7 день'!L40+'8 день '!L40+'9 день '!L40+'10 день '!L40)/10</f>
        <v>0</v>
      </c>
      <c r="M40" s="2">
        <f>(1день!M40+'2 день'!M40+'3 день '!M40+'4 день  '!M40+'5 день'!M40+'6 день '!M40+'7 день'!M40+'8 день '!M40+'9 день '!M40+'10 день '!M40)/10</f>
        <v>0</v>
      </c>
      <c r="N40" s="2">
        <f>(1день!N40+'2 день'!N40+'3 день '!N40+'4 день  '!N40+'5 день'!N40+'6 день '!N40+'7 день'!N40+'8 день '!N40+'9 день '!N40+'10 день '!N40)/10</f>
        <v>0</v>
      </c>
      <c r="O40" s="2"/>
    </row>
    <row r="41" spans="1:15" ht="12.75">
      <c r="A41" s="2"/>
      <c r="B41" s="2"/>
      <c r="C41" s="2">
        <f>(1день!C41+'2 день'!C41+'3 день '!C41+'4 день  '!C41+'5 день'!C41+'6 день '!C41+'7 день'!C41+'8 день '!C41+'9 день '!C41+'10 день '!C41)/10</f>
        <v>0</v>
      </c>
      <c r="D41" s="2">
        <f>(1день!D41+'2 день'!D41+'3 день '!D41+'4 день  '!D41+'5 день'!D41+'6 день '!D41+'7 день'!D41+'8 день '!D41+'9 день '!D41+'10 день '!D41)/10</f>
        <v>0</v>
      </c>
      <c r="E41" s="2">
        <f>(1день!E41+'2 день'!E41+'3 день '!E41+'4 день  '!E41+'5 день'!E41+'6 день '!E41+'7 день'!E41+'8 день '!E41+'9 день '!E41+'10 день '!E41)/10</f>
        <v>0</v>
      </c>
      <c r="F41" s="2">
        <f>(1день!F41+'2 день'!F41+'3 день '!F41+'4 день  '!F41+'5 день'!F41+'6 день '!F41+'7 день'!F41+'8 день '!F41+'9 день '!F41+'10 день '!F41)/10</f>
        <v>0</v>
      </c>
      <c r="G41" s="2">
        <f>(1день!G41+'2 день'!G41+'3 день '!G41+'4 день  '!G41+'5 день'!G41+'6 день '!G41+'7 день'!G41+'8 день '!G41+'9 день '!G41+'10 день '!G41)/10</f>
        <v>0</v>
      </c>
      <c r="H41" s="2">
        <f>(1день!H41+'2 день'!H41+'3 день '!H41+'4 день  '!H41+'5 день'!H41+'6 день '!H41+'7 день'!H41+'8 день '!H41+'9 день '!H41+'10 день '!H41)/10</f>
        <v>0</v>
      </c>
      <c r="I41" s="2">
        <f>(1день!I41+'2 день'!I41+'3 день '!I41+'4 день  '!I41+'5 день'!I41+'6 день '!I41+'7 день'!I41+'8 день '!I41+'9 день '!I41+'10 день '!I41)/10</f>
        <v>0</v>
      </c>
      <c r="J41" s="2">
        <f>(1день!J41+'2 день'!J41+'3 день '!J41+'4 день  '!J41+'5 день'!J41+'6 день '!J41+'7 день'!J41+'8 день '!J41+'9 день '!J41+'10 день '!J41)/10</f>
        <v>0</v>
      </c>
      <c r="K41" s="2">
        <f>(1день!K41+'2 день'!K41+'3 день '!K41+'4 день  '!K41+'5 день'!K41+'6 день '!K41+'7 день'!K41+'8 день '!K41+'9 день '!K41+'10 день '!K41)/10</f>
        <v>0</v>
      </c>
      <c r="L41" s="2">
        <f>(1день!L41+'2 день'!L41+'3 день '!L41+'4 день  '!L41+'5 день'!L41+'6 день '!L41+'7 день'!L41+'8 день '!L41+'9 день '!L41+'10 день '!L41)/10</f>
        <v>0</v>
      </c>
      <c r="M41" s="2">
        <f>(1день!M41+'2 день'!M41+'3 день '!M41+'4 день  '!M41+'5 день'!M41+'6 день '!M41+'7 день'!M41+'8 день '!M41+'9 день '!M41+'10 день '!M41)/10</f>
        <v>0</v>
      </c>
      <c r="N41" s="2">
        <f>(1день!N41+'2 день'!N41+'3 день '!N41+'4 день  '!N41+'5 день'!N41+'6 день '!N41+'7 день'!N41+'8 день '!N41+'9 день '!N41+'10 день '!N41)/10</f>
        <v>0</v>
      </c>
      <c r="O41" s="2"/>
    </row>
    <row r="42" spans="1:15" ht="12.75">
      <c r="A42" s="8" t="s">
        <v>18</v>
      </c>
      <c r="B42" s="8"/>
      <c r="C42" s="8">
        <f aca="true" t="shared" si="4" ref="C42:N42">C37+C38+C39+C40+C41</f>
        <v>0</v>
      </c>
      <c r="D42" s="8">
        <f t="shared" si="4"/>
        <v>0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4"/>
        <v>0</v>
      </c>
      <c r="K42" s="8">
        <f t="shared" si="4"/>
        <v>0</v>
      </c>
      <c r="L42" s="8">
        <f t="shared" si="4"/>
        <v>0</v>
      </c>
      <c r="M42" s="8">
        <f t="shared" si="4"/>
        <v>0</v>
      </c>
      <c r="N42" s="8">
        <f t="shared" si="4"/>
        <v>0</v>
      </c>
      <c r="O42" s="8">
        <f>F42/2713*100</f>
        <v>0</v>
      </c>
    </row>
    <row r="43" spans="1:15" ht="12.75">
      <c r="A43" s="19" t="s">
        <v>19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2.75">
      <c r="A44" s="2"/>
      <c r="B44" s="2"/>
      <c r="C44" s="2">
        <f>(1день!C17+'2 день'!C17+'3 день '!C17+'4 день  '!C17+'5 день'!C17+'6 день '!C17+'7 день'!C17+'8 день '!C17+'9 день '!C17+'10 день '!C17)/10</f>
        <v>1.5420000000000003</v>
      </c>
      <c r="D44" s="2">
        <f>(1день!D17+'2 день'!D17+'3 день '!D17+'4 день  '!D17+'5 день'!D17+'6 день '!D17+'7 день'!D17+'8 день '!D17+'9 день '!D17+'10 день '!D17)/10</f>
        <v>6.386</v>
      </c>
      <c r="E44" s="2">
        <v>6</v>
      </c>
      <c r="F44" s="2">
        <f>(1день!F17+'2 день'!F17+'3 день '!F17+'4 день  '!F17+'5 день'!F17+'6 день '!F17+'7 день'!F17+'8 день '!F17+'9 день '!F17+'10 день '!F17)/10</f>
        <v>90.018</v>
      </c>
      <c r="G44" s="2">
        <f>(1день!G17+'2 день'!G17+'3 день '!G17+'4 день  '!G17+'5 день'!G17+'6 день '!G17+'7 день'!G17+'8 день '!G17+'9 день '!G17+'10 день '!G17)/10</f>
        <v>0.275</v>
      </c>
      <c r="H44" s="2">
        <f>(1день!H17+'2 день'!H17+'3 день '!H17+'4 день  '!H17+'5 день'!H17+'6 день '!H17+'7 день'!H17+'8 день '!H17+'9 день '!H17+'10 день '!H17)/10</f>
        <v>11.107</v>
      </c>
      <c r="I44" s="2">
        <f>(1день!I17+'2 день'!I17+'3 день '!I17+'4 день  '!I17+'5 день'!I17+'6 день '!I17+'7 день'!I17+'8 день '!I17+'9 день '!I17+'10 день '!I17)/10</f>
        <v>0</v>
      </c>
      <c r="J44" s="2">
        <f>(1день!J17+'2 день'!J17+'3 день '!J17+'4 день  '!J17+'5 день'!J17+'6 день '!J17+'7 день'!J17+'8 день '!J17+'9 день '!J17+'10 день '!J17)/10</f>
        <v>0.024</v>
      </c>
      <c r="K44" s="2">
        <f>(1день!K17+'2 день'!K17+'3 день '!K17+'4 день  '!K17+'5 день'!K17+'6 день '!K17+'7 день'!K17+'8 день '!K17+'9 день '!K17+'10 день '!K17)/10</f>
        <v>21.789</v>
      </c>
      <c r="L44" s="2">
        <f>(1день!L17+'2 день'!L17+'3 день '!L17+'4 день  '!L17+'5 день'!L17+'6 день '!L17+'7 день'!L17+'8 день '!L17+'9 день '!L17+'10 день '!L17)/10</f>
        <v>24.046</v>
      </c>
      <c r="M44" s="2">
        <f>(1день!M17+'2 день'!M17+'3 день '!M17+'4 день  '!M17+'5 день'!M17+'6 день '!M17+'7 день'!M17+'8 день '!M17+'9 день '!M17+'10 день '!M17)/10</f>
        <v>17.613999999999997</v>
      </c>
      <c r="N44" s="2">
        <f>(1день!N17+'2 день'!N17+'3 день '!N17+'4 день  '!N17+'5 день'!N17+'6 день '!N17+'7 день'!N17+'8 день '!N17+'9 день '!N17+'10 день '!N17)/10</f>
        <v>0.9630000000000001</v>
      </c>
      <c r="O44" s="2"/>
    </row>
    <row r="45" spans="1:15" ht="12.75">
      <c r="A45" s="2"/>
      <c r="B45" s="2"/>
      <c r="C45" s="2">
        <f>(1день!C18+'2 день'!C18+'3 день '!C18+'4 день  '!C18+'5 день'!C18+'6 день '!C18+'7 день'!C18+'8 день '!C18+'9 день '!C18+'10 день '!C18)/10</f>
        <v>5.396</v>
      </c>
      <c r="D45" s="2">
        <f>(1день!D18+'2 день'!D18+'3 день '!D18+'4 день  '!D18+'5 день'!D18+'6 день '!D18+'7 день'!D18+'8 день '!D18+'9 день '!D18+'10 день '!D18)/10</f>
        <v>5.798</v>
      </c>
      <c r="E45" s="2">
        <v>19</v>
      </c>
      <c r="F45" s="2">
        <f>(1день!F18+'2 день'!F18+'3 день '!F18+'4 день  '!F18+'5 день'!F18+'6 день '!F18+'7 день'!F18+'8 день '!F18+'9 день '!F18+'10 день '!F18)/10</f>
        <v>126.898</v>
      </c>
      <c r="G45" s="2">
        <f>(1день!G18+'2 день'!G18+'3 день '!G18+'4 день  '!G18+'5 день'!G18+'6 день '!G18+'7 день'!G18+'8 день '!G18+'9 день '!G18+'10 день '!G18)/10</f>
        <v>1.2918</v>
      </c>
      <c r="H45" s="2">
        <f>(1день!H18+'2 день'!H18+'3 день '!H18+'4 день  '!H18+'5 день'!H18+'6 день '!H18+'7 день'!H18+'8 день '!H18+'9 день '!H18+'10 день '!H18)/10</f>
        <v>13.13</v>
      </c>
      <c r="I45" s="2">
        <f>(1день!I18+'2 день'!I18+'3 день '!I18+'4 день  '!I18+'5 день'!I18+'6 день '!I18+'7 день'!I18+'8 день '!I18+'9 день '!I18+'10 день '!I18)/10</f>
        <v>1.5</v>
      </c>
      <c r="J45" s="2">
        <f>(1день!J18+'2 день'!J18+'3 день '!J18+'4 день  '!J18+'5 день'!J18+'6 день '!J18+'7 день'!J18+'8 день '!J18+'9 день '!J18+'10 день '!J18)/10</f>
        <v>0</v>
      </c>
      <c r="K45" s="2">
        <f>(1день!K18+'2 день'!K18+'3 день '!K18+'4 день  '!K18+'5 день'!K18+'6 день '!K18+'7 день'!K18+'8 день '!K18+'9 день '!K18+'10 день '!K18)/10</f>
        <v>38.842</v>
      </c>
      <c r="L45" s="2">
        <f>(1день!L18+'2 день'!L18+'3 день '!L18+'4 день  '!L18+'5 день'!L18+'6 день '!L18+'7 день'!L18+'8 день '!L18+'9 день '!L18+'10 день '!L18)/10</f>
        <v>61.023</v>
      </c>
      <c r="M45" s="2">
        <f>(1день!M18+'2 день'!M18+'3 день '!M18+'4 день  '!M18+'5 день'!M18+'6 день '!M18+'7 день'!M18+'8 день '!M18+'9 день '!M18+'10 день '!M18)/10</f>
        <v>27.945000000000004</v>
      </c>
      <c r="N45" s="2">
        <f>(1день!N18+'2 день'!N18+'3 день '!N18+'4 день  '!N18+'5 день'!N18+'6 день '!N18+'7 день'!N18+'8 день '!N18+'9 день '!N18+'10 день '!N18)/10</f>
        <v>1.314</v>
      </c>
      <c r="O45" s="2"/>
    </row>
    <row r="46" spans="1:15" ht="12.75">
      <c r="A46" s="2"/>
      <c r="B46" s="2"/>
      <c r="C46" s="2">
        <f>(1день!C19+'2 день'!C19+'3 день '!C19+'4 день  '!C19+'5 день'!C19+'6 день '!C19+'7 день'!C19+'8 день '!C19+'9 день '!C19+'10 день '!C19)/10</f>
        <v>11.363000000000001</v>
      </c>
      <c r="D46" s="2">
        <f>(1день!D19+'2 день'!D19+'3 день '!D19+'4 день  '!D19+'5 день'!D19+'6 день '!D19+'7 день'!D19+'8 день '!D19+'9 день '!D19+'10 день '!D19)/10</f>
        <v>9.497</v>
      </c>
      <c r="E46" s="2">
        <v>18</v>
      </c>
      <c r="F46" s="2">
        <f>(1день!F19+'2 день'!F19+'3 день '!F19+'4 день  '!F19+'5 день'!F19+'6 день '!F19+'7 день'!F19+'8 день '!F19+'9 день '!F19+'10 день '!F19)/10</f>
        <v>232.19700000000003</v>
      </c>
      <c r="G46" s="2">
        <f>(1день!G19+'2 день'!G19+'3 день '!G19+'4 день  '!G19+'5 день'!G19+'6 день '!G19+'7 день'!G19+'8 день '!G19+'9 день '!G19+'10 день '!G19)/10</f>
        <v>1.6369999999999998</v>
      </c>
      <c r="H46" s="2">
        <f>(1день!H19+'2 день'!H19+'3 день '!H19+'4 день  '!H19+'5 день'!H19+'6 день '!H19+'7 день'!H19+'8 день '!H19+'9 день '!H19+'10 день '!H19)/10</f>
        <v>9.323</v>
      </c>
      <c r="I46" s="2">
        <f>(1день!I19+'2 день'!I19+'3 день '!I19+'4 день  '!I19+'5 день'!I19+'6 день '!I19+'7 день'!I19+'8 день '!I19+'9 день '!I19+'10 день '!I19)/10</f>
        <v>19.642</v>
      </c>
      <c r="J46" s="2">
        <f>(1день!J19+'2 день'!J19+'3 день '!J19+'4 день  '!J19+'5 день'!J19+'6 день '!J19+'7 день'!J19+'8 день '!J19+'9 день '!J19+'10 день '!J19)/10</f>
        <v>0.3</v>
      </c>
      <c r="K46" s="2">
        <f>(1день!K19+'2 день'!K19+'3 день '!K19+'4 день  '!K19+'5 день'!K19+'6 день '!K19+'7 день'!K19+'8 день '!K19+'9 день '!K19+'10 день '!K19)/10</f>
        <v>29.743999999999993</v>
      </c>
      <c r="L46" s="2">
        <f>(1день!L19+'2 день'!L19+'3 день '!L19+'4 день  '!L19+'5 день'!L19+'6 день '!L19+'7 день'!L19+'8 день '!L19+'9 день '!L19+'10 день '!L19)/10</f>
        <v>87.614</v>
      </c>
      <c r="M46" s="2">
        <f>(1день!M19+'2 день'!M19+'3 день '!M19+'4 день  '!M19+'5 день'!M19+'6 день '!M19+'7 день'!M19+'8 день '!M19+'9 день '!M19+'10 день '!M19)/10</f>
        <v>36.025</v>
      </c>
      <c r="N46" s="2">
        <f>(1день!N19+'2 день'!N19+'3 день '!N19+'4 день  '!N19+'5 день'!N19+'6 день '!N19+'7 день'!N19+'8 день '!N19+'9 день '!N19+'10 день '!N19)/10</f>
        <v>1.658</v>
      </c>
      <c r="O46" s="2"/>
    </row>
    <row r="47" spans="1:15" ht="12.75">
      <c r="A47" s="2"/>
      <c r="B47" s="2"/>
      <c r="C47" s="2">
        <f>(1день!C20+'2 день'!C20+'3 день '!C20+'4 день  '!C20+'5 день'!C20+'6 день '!C20+'7 день'!C20+'8 день '!C20+'9 день '!C20+'10 день '!C20)/10</f>
        <v>9.812999999999999</v>
      </c>
      <c r="D47" s="2">
        <f>(1день!D20+'2 день'!D20+'3 день '!D20+'4 день  '!D20+'5 день'!D20+'6 день '!D20+'7 день'!D20+'8 день '!D20+'9 день '!D20+'10 день '!D20)/10</f>
        <v>7.5280000000000005</v>
      </c>
      <c r="E47" s="2">
        <v>10</v>
      </c>
      <c r="F47" s="2">
        <f>(1день!F20+'2 день'!F20+'3 день '!F20+'4 день  '!F20+'5 день'!F20+'6 день '!F20+'7 день'!F20+'8 день '!F20+'9 день '!F20+'10 день '!F20)/10</f>
        <v>155.125</v>
      </c>
      <c r="G47" s="2">
        <f>(1день!G20+'2 день'!G20+'3 день '!G20+'4 день  '!G20+'5 день'!G20+'6 день '!G20+'7 день'!G20+'8 день '!G20+'9 день '!G20+'10 день '!G20)/10</f>
        <v>0.031000000000000007</v>
      </c>
      <c r="H47" s="2">
        <f>(1день!H20+'2 день'!H20+'3 день '!H20+'4 день  '!H20+'5 день'!H20+'6 день '!H20+'7 день'!H20+'8 день '!H20+'9 день '!H20+'10 день '!H20)/10</f>
        <v>0.924</v>
      </c>
      <c r="I47" s="2">
        <f>(1день!I20+'2 день'!I20+'3 день '!I20+'4 день  '!I20+'5 день'!I20+'6 день '!I20+'7 день'!I20+'8 день '!I20+'9 день '!I20+'10 день '!I20)/10</f>
        <v>13.338000000000003</v>
      </c>
      <c r="J47" s="2">
        <f>(1день!J20+'2 день'!J20+'3 день '!J20+'4 день  '!J20+'5 день'!J20+'6 день '!J20+'7 день'!J20+'8 день '!J20+'9 день '!J20+'10 день '!J20)/10</f>
        <v>0.148</v>
      </c>
      <c r="K47" s="2">
        <f>(1день!K20+'2 день'!K20+'3 день '!K20+'4 день  '!K20+'5 день'!K20+'6 день '!K20+'7 день'!K20+'8 день '!K20+'9 день '!K20+'10 день '!K20)/10</f>
        <v>38.681</v>
      </c>
      <c r="L47" s="2">
        <f>(1день!L20+'2 день'!L20+'3 день '!L20+'4 день  '!L20+'5 день'!L20+'6 день '!L20+'7 день'!L20+'8 день '!L20+'9 день '!L20+'10 день '!L20)/10</f>
        <v>54.44100000000001</v>
      </c>
      <c r="M47" s="2">
        <f>(1день!M20+'2 день'!M20+'3 день '!M20+'4 день  '!M20+'5 день'!M20+'6 день '!M20+'7 день'!M20+'8 день '!M20+'9 день '!M20+'10 день '!M20)/10</f>
        <v>23.926</v>
      </c>
      <c r="N47" s="2">
        <f>(1день!N20+'2 день'!N20+'3 день '!N20+'4 день  '!N20+'5 день'!N20+'6 день '!N20+'7 день'!N20+'8 день '!N20+'9 день '!N20+'10 день '!N20)/10</f>
        <v>1.239</v>
      </c>
      <c r="O47" s="2"/>
    </row>
    <row r="48" spans="1:15" ht="12.75">
      <c r="A48" s="2"/>
      <c r="B48" s="2"/>
      <c r="C48" s="2">
        <f>(1день!C21+'2 день'!C21+'3 день '!C21+'4 день  '!C21+'5 день'!C21+'6 день '!C21+'7 день'!C21+'8 день '!C21+'9 день '!C21+'10 день '!C21)/10</f>
        <v>1.791</v>
      </c>
      <c r="D48" s="2">
        <f>(1день!D21+'2 день'!D21+'3 день '!D21+'4 день  '!D21+'5 день'!D21+'6 день '!D21+'7 день'!D21+'8 день '!D21+'9 день '!D21+'10 день '!D21)/10</f>
        <v>0.507</v>
      </c>
      <c r="E48" s="2">
        <v>20</v>
      </c>
      <c r="F48" s="2">
        <f>(1день!F21+'2 день'!F21+'3 день '!F21+'4 день  '!F21+'5 день'!F21+'6 день '!F21+'7 день'!F21+'8 день '!F21+'9 день '!F21+'10 день '!F21)/10</f>
        <v>95.566</v>
      </c>
      <c r="G48" s="2">
        <f>(1день!G21+'2 день'!G21+'3 день '!G21+'4 день  '!G21+'5 день'!G21+'6 день '!G21+'7 день'!G21+'8 день '!G21+'9 день '!G21+'10 день '!G21)/10</f>
        <v>0.006</v>
      </c>
      <c r="H48" s="2">
        <f>(1день!H21+'2 день'!H21+'3 день '!H21+'4 день  '!H21+'5 день'!H21+'6 день '!H21+'7 день'!H21+'8 день '!H21+'9 день '!H21+'10 день '!H21)/10</f>
        <v>1.8329999999999997</v>
      </c>
      <c r="I48" s="2">
        <f>(1день!I21+'2 день'!I21+'3 день '!I21+'4 день  '!I21+'5 день'!I21+'6 день '!I21+'7 день'!I21+'8 день '!I21+'9 день '!I21+'10 день '!I21)/10</f>
        <v>0</v>
      </c>
      <c r="J48" s="2">
        <f>(1день!J21+'2 день'!J21+'3 день '!J21+'4 день  '!J21+'5 день'!J21+'6 день '!J21+'7 день'!J21+'8 день '!J21+'9 день '!J21+'10 день '!J21)/10</f>
        <v>0</v>
      </c>
      <c r="K48" s="2">
        <f>(1день!K21+'2 день'!K21+'3 день '!K21+'4 день  '!K21+'5 день'!K21+'6 день '!K21+'7 день'!K21+'8 день '!K21+'9 день '!K21+'10 день '!K21)/10</f>
        <v>20.999</v>
      </c>
      <c r="L48" s="2">
        <f>(1день!L21+'2 день'!L21+'3 день '!L21+'4 день  '!L21+'5 день'!L21+'6 день '!L21+'7 день'!L21+'8 день '!L21+'9 день '!L21+'10 день '!L21)/10</f>
        <v>3.96</v>
      </c>
      <c r="M48" s="2">
        <f>(1день!M21+'2 день'!M21+'3 день '!M21+'4 день  '!M21+'5 день'!M21+'6 день '!M21+'7 день'!M21+'8 день '!M21+'9 день '!M21+'10 день '!M21)/10</f>
        <v>4.418</v>
      </c>
      <c r="N48" s="2">
        <f>(1день!N21+'2 день'!N21+'3 день '!N21+'4 день  '!N21+'5 день'!N21+'6 день '!N21+'7 день'!N21+'8 день '!N21+'9 день '!N21+'10 день '!N21)/10</f>
        <v>0.8140000000000001</v>
      </c>
      <c r="O48" s="2"/>
    </row>
    <row r="49" spans="1:15" ht="12.75">
      <c r="A49" s="2"/>
      <c r="B49" s="2"/>
      <c r="C49" s="2">
        <f>(1день!C22+'2 день'!C22+'3 день '!C22+'4 день  '!C22+'5 день'!C22+'6 день '!C22+'7 день'!C22+'8 день '!C22+'9 день '!C22+'10 день '!C22)/10</f>
        <v>3.0350000000000006</v>
      </c>
      <c r="D49" s="2">
        <f>(1день!D22+'2 день'!D22+'3 день '!D22+'4 день  '!D22+'5 день'!D22+'6 день '!D22+'7 день'!D22+'8 день '!D22+'9 день '!D22+'10 день '!D22)/10</f>
        <v>0.33499999999999996</v>
      </c>
      <c r="E49" s="2">
        <v>16</v>
      </c>
      <c r="F49" s="2">
        <f>(1день!F22+'2 день'!F22+'3 день '!F22+'4 день  '!F22+'5 день'!F22+'6 день '!F22+'7 день'!F22+'8 день '!F22+'9 день '!F22+'10 день '!F22)/10</f>
        <v>103.45</v>
      </c>
      <c r="G49" s="2">
        <f>(1день!G22+'2 день'!G22+'3 день '!G22+'4 день  '!G22+'5 день'!G22+'6 день '!G22+'7 день'!G22+'8 день '!G22+'9 день '!G22+'10 день '!G22)/10</f>
        <v>0.021</v>
      </c>
      <c r="H49" s="2">
        <f>(1день!H22+'2 день'!H22+'3 день '!H22+'4 день  '!H22+'5 день'!H22+'6 день '!H22+'7 день'!H22+'8 день '!H22+'9 день '!H22+'10 день '!H22)/10</f>
        <v>0</v>
      </c>
      <c r="I49" s="2">
        <f>(1день!I22+'2 день'!I22+'3 день '!I22+'4 день  '!I22+'5 день'!I22+'6 день '!I22+'7 день'!I22+'8 день '!I22+'9 день '!I22+'10 день '!I22)/10</f>
        <v>0</v>
      </c>
      <c r="J49" s="2">
        <f>(1день!J22+'2 день'!J22+'3 день '!J22+'4 день  '!J22+'5 день'!J22+'6 день '!J22+'7 день'!J22+'8 день '!J22+'9 день '!J22+'10 день '!J22)/10</f>
        <v>0.398</v>
      </c>
      <c r="K49" s="2">
        <f>(1день!K22+'2 день'!K22+'3 день '!K22+'4 день  '!K22+'5 день'!K22+'6 день '!K22+'7 день'!K22+'8 день '!K22+'9 день '!K22+'10 день '!K22)/10</f>
        <v>41.16</v>
      </c>
      <c r="L49" s="2">
        <f>(1день!L22+'2 день'!L22+'3 день '!L22+'4 день  '!L22+'5 день'!L22+'6 день '!L22+'7 день'!L22+'8 день '!L22+'9 день '!L22+'10 день '!L22)/10</f>
        <v>23.7</v>
      </c>
      <c r="M49" s="2">
        <f>(1день!M22+'2 день'!M22+'3 день '!M22+'4 день  '!M22+'5 день'!M22+'6 день '!M22+'7 день'!M22+'8 день '!M22+'9 день '!M22+'10 день '!M22)/10</f>
        <v>3.2700000000000005</v>
      </c>
      <c r="N49" s="2">
        <f>(1день!N22+'2 день'!N22+'3 день '!N22+'4 день  '!N22+'5 день'!N22+'6 день '!N22+'7 день'!N22+'8 день '!N22+'9 день '!N22+'10 день '!N22)/10</f>
        <v>0.18</v>
      </c>
      <c r="O49" s="2"/>
    </row>
    <row r="50" spans="1:15" ht="12.75">
      <c r="A50" s="2"/>
      <c r="B50" s="2"/>
      <c r="C50" s="2">
        <f>(1день!C23+'2 день'!C23+'3 день '!C23+'4 день  '!C23+'5 день'!C23+'6 день '!C23+'7 день'!C23+'8 день '!C23+'9 день '!C23+'10 день '!C23)/10</f>
        <v>2.835</v>
      </c>
      <c r="D50" s="2">
        <f>(1день!D23+'2 день'!D23+'3 день '!D23+'4 день  '!D23+'5 день'!D23+'6 день '!D23+'7 день'!D23+'8 день '!D23+'9 день '!D23+'10 день '!D23)/10</f>
        <v>0.35699999999999993</v>
      </c>
      <c r="E50" s="2">
        <v>15</v>
      </c>
      <c r="F50" s="2">
        <f>(1день!F23+'2 день'!F23+'3 день '!F23+'4 день  '!F23+'5 день'!F23+'6 день '!F23+'7 день'!F23+'8 день '!F23+'9 день '!F23+'10 день '!F23)/10</f>
        <v>99.59</v>
      </c>
      <c r="G50" s="2">
        <f>(1день!G23+'2 день'!G23+'3 день '!G23+'4 день  '!G23+'5 день'!G23+'6 день '!G23+'7 день'!G23+'8 день '!G23+'9 день '!G23+'10 день '!G23)/10</f>
        <v>0.049</v>
      </c>
      <c r="H50" s="2">
        <f>(1день!H23+'2 день'!H23+'3 день '!H23+'4 день  '!H23+'5 день'!H23+'6 день '!H23+'7 день'!H23+'8 день '!H23+'9 день '!H23+'10 день '!H23)/10</f>
        <v>0</v>
      </c>
      <c r="I50" s="2">
        <f>(1день!I23+'2 день'!I23+'3 день '!I23+'4 день  '!I23+'5 день'!I23+'6 день '!I23+'7 день'!I23+'8 день '!I23+'9 день '!I23+'10 день '!I23)/10</f>
        <v>0</v>
      </c>
      <c r="J50" s="2">
        <f>(1день!J23+'2 день'!J23+'3 день '!J23+'4 день  '!J23+'5 день'!J23+'6 день '!J23+'7 день'!J23+'8 день '!J23+'9 день '!J23+'10 день '!J23)/10</f>
        <v>0.462</v>
      </c>
      <c r="K50" s="2">
        <f>(1день!K23+'2 день'!K23+'3 день '!K23+'4 день  '!K23+'5 день'!K23+'6 день '!K23+'7 день'!K23+'8 день '!K23+'9 день '!K23+'10 день '!K23)/10</f>
        <v>96.04</v>
      </c>
      <c r="L50" s="2">
        <f>(1день!L23+'2 день'!L23+'3 день '!L23+'4 день  '!L23+'5 день'!L23+'6 день '!L23+'7 день'!L23+'8 день '!L23+'9 день '!L23+'10 день '!L23)/10</f>
        <v>55.3</v>
      </c>
      <c r="M50" s="2">
        <f>(1день!M23+'2 день'!M23+'3 день '!M23+'4 день  '!M23+'5 день'!M23+'6 день '!M23+'7 день'!M23+'8 день '!M23+'9 день '!M23+'10 день '!M23)/10</f>
        <v>7.630000000000001</v>
      </c>
      <c r="N50" s="2">
        <f>(1день!N23+'2 день'!N23+'3 день '!N23+'4 день  '!N23+'5 день'!N23+'6 день '!N23+'7 день'!N23+'8 день '!N23+'9 день '!N23+'10 день '!N23)/10</f>
        <v>0.42000000000000004</v>
      </c>
      <c r="O50" s="2"/>
    </row>
    <row r="51" spans="1:15" ht="12.75">
      <c r="A51" s="8" t="s">
        <v>21</v>
      </c>
      <c r="B51" s="8"/>
      <c r="C51" s="8">
        <f aca="true" t="shared" si="5" ref="C51:N51">C44+C45+C46+C47+C48+C49+C50</f>
        <v>35.775000000000006</v>
      </c>
      <c r="D51" s="8">
        <f t="shared" si="5"/>
        <v>30.408000000000005</v>
      </c>
      <c r="E51" s="8">
        <f t="shared" si="5"/>
        <v>104</v>
      </c>
      <c r="F51" s="8">
        <f t="shared" si="5"/>
        <v>902.8440000000002</v>
      </c>
      <c r="G51" s="8">
        <f t="shared" si="5"/>
        <v>3.3108</v>
      </c>
      <c r="H51" s="8">
        <f t="shared" si="5"/>
        <v>36.317</v>
      </c>
      <c r="I51" s="8">
        <f t="shared" si="5"/>
        <v>34.480000000000004</v>
      </c>
      <c r="J51" s="8">
        <f t="shared" si="5"/>
        <v>1.332</v>
      </c>
      <c r="K51" s="8">
        <f t="shared" si="5"/>
        <v>287.255</v>
      </c>
      <c r="L51" s="8">
        <f t="shared" si="5"/>
        <v>310.084</v>
      </c>
      <c r="M51" s="8">
        <f t="shared" si="5"/>
        <v>120.828</v>
      </c>
      <c r="N51" s="8">
        <f t="shared" si="5"/>
        <v>6.588</v>
      </c>
      <c r="O51" s="8">
        <f>F51/2713*100</f>
        <v>33.27843715444158</v>
      </c>
    </row>
    <row r="52" spans="1:15" ht="12.75">
      <c r="A52" s="18" t="s">
        <v>22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1:15" ht="12.75">
      <c r="A53" s="2"/>
      <c r="B53" s="2"/>
      <c r="C53" s="2">
        <v>1</v>
      </c>
      <c r="D53" s="2">
        <f aca="true" t="shared" si="6" ref="D53:N53">D26/10</f>
        <v>2.0300000000000002</v>
      </c>
      <c r="E53" s="2">
        <v>14</v>
      </c>
      <c r="F53" s="2">
        <f t="shared" si="6"/>
        <v>78.32000000000001</v>
      </c>
      <c r="G53" s="2">
        <f t="shared" si="6"/>
        <v>0.008</v>
      </c>
      <c r="H53" s="2">
        <f t="shared" si="6"/>
        <v>5.1259999999999994</v>
      </c>
      <c r="I53" s="2">
        <f t="shared" si="6"/>
        <v>5.84</v>
      </c>
      <c r="J53" s="2">
        <f t="shared" si="6"/>
        <v>0.02</v>
      </c>
      <c r="K53" s="2">
        <f t="shared" si="6"/>
        <v>62.279999999999994</v>
      </c>
      <c r="L53" s="2">
        <f t="shared" si="6"/>
        <v>30.380000000000003</v>
      </c>
      <c r="M53" s="2">
        <f t="shared" si="6"/>
        <v>7.2700000000000005</v>
      </c>
      <c r="N53" s="2">
        <f t="shared" si="6"/>
        <v>0.992</v>
      </c>
      <c r="O53" s="2"/>
    </row>
    <row r="54" spans="1:15" ht="12.75">
      <c r="A54" s="2"/>
      <c r="B54" s="2"/>
      <c r="C54" s="2">
        <f aca="true" t="shared" si="7" ref="C54:N55">C27/10</f>
        <v>4.634</v>
      </c>
      <c r="D54" s="2">
        <f t="shared" si="7"/>
        <v>8.379999999999999</v>
      </c>
      <c r="E54" s="2">
        <v>35</v>
      </c>
      <c r="F54" s="2">
        <f t="shared" si="7"/>
        <v>143.63000000000002</v>
      </c>
      <c r="G54" s="2">
        <f t="shared" si="7"/>
        <v>0.018</v>
      </c>
      <c r="H54" s="2">
        <f t="shared" si="7"/>
        <v>0.126</v>
      </c>
      <c r="I54" s="2">
        <f t="shared" si="7"/>
        <v>0</v>
      </c>
      <c r="J54" s="2">
        <f t="shared" si="7"/>
        <v>0</v>
      </c>
      <c r="K54" s="2">
        <f t="shared" si="7"/>
        <v>7.3340000000000005</v>
      </c>
      <c r="L54" s="2">
        <f t="shared" si="7"/>
        <v>0</v>
      </c>
      <c r="M54" s="2">
        <f t="shared" si="7"/>
        <v>0</v>
      </c>
      <c r="N54" s="2">
        <f t="shared" si="7"/>
        <v>0.32</v>
      </c>
      <c r="O54" s="2"/>
    </row>
    <row r="55" spans="1:15" ht="12.75">
      <c r="A55" s="2"/>
      <c r="B55" s="2"/>
      <c r="C55" s="2">
        <f t="shared" si="7"/>
        <v>1.6000000000000003</v>
      </c>
      <c r="D55" s="2">
        <f t="shared" si="7"/>
        <v>1.0100000000000002</v>
      </c>
      <c r="E55" s="2">
        <v>15</v>
      </c>
      <c r="F55" s="2">
        <f t="shared" si="7"/>
        <v>64.61999999999999</v>
      </c>
      <c r="G55" s="2">
        <f t="shared" si="7"/>
        <v>0.04</v>
      </c>
      <c r="H55" s="2">
        <f t="shared" si="7"/>
        <v>23.36</v>
      </c>
      <c r="I55" s="2">
        <f t="shared" si="7"/>
        <v>6.44</v>
      </c>
      <c r="J55" s="2">
        <f t="shared" si="7"/>
        <v>0.22000000000000003</v>
      </c>
      <c r="K55" s="2">
        <f t="shared" si="7"/>
        <v>26.809999999999995</v>
      </c>
      <c r="L55" s="2">
        <f t="shared" si="7"/>
        <v>22.459999999999997</v>
      </c>
      <c r="M55" s="2">
        <f t="shared" si="7"/>
        <v>21.53</v>
      </c>
      <c r="N55" s="2">
        <f t="shared" si="7"/>
        <v>1.07</v>
      </c>
      <c r="O55" s="2"/>
    </row>
    <row r="56" spans="1:15" ht="12.75">
      <c r="A56" s="6" t="s">
        <v>23</v>
      </c>
      <c r="B56" s="7"/>
      <c r="C56" s="7">
        <f aca="true" t="shared" si="8" ref="C56:N56">C53+C54+C55</f>
        <v>7.234000000000001</v>
      </c>
      <c r="D56" s="7">
        <f t="shared" si="8"/>
        <v>11.42</v>
      </c>
      <c r="E56" s="7">
        <f t="shared" si="8"/>
        <v>64</v>
      </c>
      <c r="F56" s="7">
        <f t="shared" si="8"/>
        <v>286.57000000000005</v>
      </c>
      <c r="G56" s="7">
        <f t="shared" si="8"/>
        <v>0.066</v>
      </c>
      <c r="H56" s="7">
        <f t="shared" si="8"/>
        <v>28.612</v>
      </c>
      <c r="I56" s="7">
        <f t="shared" si="8"/>
        <v>12.280000000000001</v>
      </c>
      <c r="J56" s="7">
        <f t="shared" si="8"/>
        <v>0.24000000000000002</v>
      </c>
      <c r="K56" s="7">
        <f t="shared" si="8"/>
        <v>96.42399999999998</v>
      </c>
      <c r="L56" s="7">
        <f t="shared" si="8"/>
        <v>52.84</v>
      </c>
      <c r="M56" s="7">
        <f t="shared" si="8"/>
        <v>28.8</v>
      </c>
      <c r="N56" s="7">
        <f t="shared" si="8"/>
        <v>2.382</v>
      </c>
      <c r="O56" s="7">
        <f>F56/2713*100</f>
        <v>10.562845558422412</v>
      </c>
    </row>
    <row r="57" spans="1:15" ht="12.75">
      <c r="A57" s="5" t="s">
        <v>24</v>
      </c>
      <c r="B57" s="5"/>
      <c r="C57" s="5">
        <f aca="true" t="shared" si="9" ref="C57:N57">C42+C51+C56</f>
        <v>43.00900000000001</v>
      </c>
      <c r="D57" s="5">
        <f t="shared" si="9"/>
        <v>41.828</v>
      </c>
      <c r="E57" s="5">
        <f t="shared" si="9"/>
        <v>168</v>
      </c>
      <c r="F57" s="5">
        <f t="shared" si="9"/>
        <v>1189.4140000000002</v>
      </c>
      <c r="G57" s="5">
        <f t="shared" si="9"/>
        <v>3.3768</v>
      </c>
      <c r="H57" s="5">
        <f t="shared" si="9"/>
        <v>64.929</v>
      </c>
      <c r="I57" s="5">
        <f t="shared" si="9"/>
        <v>46.760000000000005</v>
      </c>
      <c r="J57" s="5">
        <f t="shared" si="9"/>
        <v>1.572</v>
      </c>
      <c r="K57" s="5">
        <f t="shared" si="9"/>
        <v>383.679</v>
      </c>
      <c r="L57" s="5">
        <f t="shared" si="9"/>
        <v>362.924</v>
      </c>
      <c r="M57" s="5">
        <f t="shared" si="9"/>
        <v>149.62800000000001</v>
      </c>
      <c r="N57" s="5">
        <f t="shared" si="9"/>
        <v>8.97</v>
      </c>
      <c r="O57" s="5">
        <f>F57/2713*100</f>
        <v>43.84128271286399</v>
      </c>
    </row>
    <row r="59" spans="3:7" ht="12.75">
      <c r="C59" s="16">
        <f>C57/D57</f>
        <v>1.0282346753370948</v>
      </c>
      <c r="D59" s="13">
        <v>1</v>
      </c>
      <c r="E59" s="16">
        <f>E57/D57</f>
        <v>4.016448312135411</v>
      </c>
      <c r="F59" s="16"/>
      <c r="G59" s="17"/>
    </row>
    <row r="60" spans="2:5" ht="12.75">
      <c r="B60" t="s">
        <v>78</v>
      </c>
      <c r="C60">
        <v>1</v>
      </c>
      <c r="D60">
        <v>1</v>
      </c>
      <c r="E60">
        <v>4</v>
      </c>
    </row>
  </sheetData>
  <sheetProtection/>
  <mergeCells count="21">
    <mergeCell ref="C7:E7"/>
    <mergeCell ref="A34:A35"/>
    <mergeCell ref="A43:O43"/>
    <mergeCell ref="G7:J7"/>
    <mergeCell ref="B7:B8"/>
    <mergeCell ref="C34:E34"/>
    <mergeCell ref="B5:D5"/>
    <mergeCell ref="A25:O25"/>
    <mergeCell ref="F7:F8"/>
    <mergeCell ref="K7:N7"/>
    <mergeCell ref="O7:O8"/>
    <mergeCell ref="A9:O9"/>
    <mergeCell ref="A36:O36"/>
    <mergeCell ref="A16:O16"/>
    <mergeCell ref="B34:B35"/>
    <mergeCell ref="A7:A8"/>
    <mergeCell ref="A52:O52"/>
    <mergeCell ref="F34:F35"/>
    <mergeCell ref="G34:J34"/>
    <mergeCell ref="K34:N34"/>
    <mergeCell ref="O34:O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5.00390625" style="0" customWidth="1"/>
    <col min="2" max="2" width="5.375" style="0" customWidth="1"/>
    <col min="3" max="3" width="6.125" style="0" customWidth="1"/>
    <col min="4" max="4" width="4.625" style="0" customWidth="1"/>
    <col min="5" max="5" width="6.125" style="0" customWidth="1"/>
    <col min="6" max="6" width="6.25390625" style="0" customWidth="1"/>
    <col min="7" max="7" width="6.75390625" style="0" customWidth="1"/>
    <col min="8" max="9" width="5.625" style="0" customWidth="1"/>
    <col min="10" max="10" width="5.00390625" style="0" customWidth="1"/>
    <col min="11" max="11" width="6.25390625" style="0" customWidth="1"/>
    <col min="12" max="12" width="4.75390625" style="0" customWidth="1"/>
    <col min="13" max="13" width="5.00390625" style="0" customWidth="1"/>
    <col min="14" max="14" width="5.75390625" style="0" customWidth="1"/>
  </cols>
  <sheetData>
    <row r="2" ht="12.75">
      <c r="A2" t="s">
        <v>100</v>
      </c>
    </row>
    <row r="3" ht="12.75">
      <c r="A3" t="s">
        <v>99</v>
      </c>
    </row>
    <row r="4" ht="12.75">
      <c r="A4" t="s">
        <v>101</v>
      </c>
    </row>
    <row r="5" ht="12.75">
      <c r="B5" s="1" t="s">
        <v>111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9" t="s">
        <v>114</v>
      </c>
      <c r="B17" s="2">
        <v>100</v>
      </c>
      <c r="C17" s="2">
        <v>1.21</v>
      </c>
      <c r="D17" s="2">
        <v>7.39</v>
      </c>
      <c r="E17" s="2">
        <v>7.98</v>
      </c>
      <c r="F17" s="2">
        <v>104.51</v>
      </c>
      <c r="G17" s="2">
        <v>0.04</v>
      </c>
      <c r="H17" s="2">
        <v>3.26</v>
      </c>
      <c r="I17" s="2">
        <v>0</v>
      </c>
      <c r="J17" s="2">
        <v>0.24</v>
      </c>
      <c r="K17" s="2">
        <v>16.64</v>
      </c>
      <c r="L17" s="2">
        <v>28.99</v>
      </c>
      <c r="M17" s="2">
        <v>20.34</v>
      </c>
      <c r="N17" s="2">
        <v>0.84</v>
      </c>
      <c r="O17" s="2"/>
    </row>
    <row r="18" spans="1:15" s="10" customFormat="1" ht="25.5">
      <c r="A18" s="9" t="s">
        <v>40</v>
      </c>
      <c r="B18" s="9">
        <v>250</v>
      </c>
      <c r="C18" s="9">
        <v>2.69</v>
      </c>
      <c r="D18" s="9">
        <v>2.84</v>
      </c>
      <c r="E18" s="9">
        <v>17.14</v>
      </c>
      <c r="F18" s="9">
        <v>104.75</v>
      </c>
      <c r="G18" s="9">
        <v>0.11</v>
      </c>
      <c r="H18" s="9">
        <v>8.25</v>
      </c>
      <c r="I18" s="9">
        <v>0</v>
      </c>
      <c r="J18" s="9"/>
      <c r="K18" s="9">
        <v>24.6</v>
      </c>
      <c r="L18" s="9">
        <v>66.65</v>
      </c>
      <c r="M18" s="9">
        <v>27</v>
      </c>
      <c r="N18" s="9">
        <v>1.09</v>
      </c>
      <c r="O18" s="9"/>
    </row>
    <row r="19" spans="1:15" ht="25.5">
      <c r="A19" s="9" t="s">
        <v>41</v>
      </c>
      <c r="B19" s="2">
        <v>180</v>
      </c>
      <c r="C19" s="2">
        <v>8.95</v>
      </c>
      <c r="D19" s="2">
        <v>6.73</v>
      </c>
      <c r="E19" s="2">
        <v>43</v>
      </c>
      <c r="F19" s="2">
        <v>276.53</v>
      </c>
      <c r="G19" s="2">
        <v>0.22</v>
      </c>
      <c r="H19" s="2">
        <v>0</v>
      </c>
      <c r="I19" s="2">
        <v>0.02</v>
      </c>
      <c r="J19" s="2"/>
      <c r="K19" s="2">
        <v>15.57</v>
      </c>
      <c r="L19" s="2">
        <v>250.2</v>
      </c>
      <c r="M19" s="2">
        <v>81</v>
      </c>
      <c r="N19" s="2">
        <v>4.73</v>
      </c>
      <c r="O19" s="2"/>
    </row>
    <row r="20" spans="1:15" ht="12.75">
      <c r="A20" s="2" t="s">
        <v>42</v>
      </c>
      <c r="B20" s="2">
        <v>100</v>
      </c>
      <c r="C20" s="2">
        <v>12.13</v>
      </c>
      <c r="D20" s="2">
        <v>17.4</v>
      </c>
      <c r="E20" s="2">
        <v>9.86</v>
      </c>
      <c r="F20" s="2">
        <v>200</v>
      </c>
      <c r="G20" s="2">
        <v>0.05</v>
      </c>
      <c r="H20" s="2">
        <v>0.33</v>
      </c>
      <c r="I20" s="2">
        <v>80</v>
      </c>
      <c r="J20" s="2"/>
      <c r="K20" s="2">
        <v>70</v>
      </c>
      <c r="L20" s="2">
        <v>132.38</v>
      </c>
      <c r="M20" s="2">
        <v>19.25</v>
      </c>
      <c r="N20" s="2">
        <v>1.26</v>
      </c>
      <c r="O20" s="2"/>
    </row>
    <row r="21" spans="1:15" ht="12.75">
      <c r="A21" s="2" t="s">
        <v>44</v>
      </c>
      <c r="B21" s="2">
        <v>200</v>
      </c>
      <c r="C21" s="2">
        <v>0.13</v>
      </c>
      <c r="D21" s="2">
        <v>0.02</v>
      </c>
      <c r="E21" s="2">
        <v>10.25</v>
      </c>
      <c r="F21" s="2">
        <v>41.68</v>
      </c>
      <c r="G21" s="2">
        <v>0</v>
      </c>
      <c r="H21" s="2">
        <v>2.83</v>
      </c>
      <c r="I21" s="2">
        <v>0</v>
      </c>
      <c r="J21" s="2"/>
      <c r="K21" s="2">
        <v>14.05</v>
      </c>
      <c r="L21" s="2">
        <v>4.4</v>
      </c>
      <c r="M21" s="2">
        <v>2.4</v>
      </c>
      <c r="N21" s="2">
        <v>0.38</v>
      </c>
      <c r="O21" s="2"/>
    </row>
    <row r="22" spans="1:15" ht="12.75">
      <c r="A22" s="2" t="s">
        <v>43</v>
      </c>
      <c r="B22" s="2">
        <v>40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60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31.76</v>
      </c>
      <c r="D24" s="8">
        <f t="shared" si="1"/>
        <v>35.15</v>
      </c>
      <c r="E24" s="8">
        <f t="shared" si="1"/>
        <v>135.32</v>
      </c>
      <c r="F24" s="8">
        <f t="shared" si="1"/>
        <v>950.6199999999999</v>
      </c>
      <c r="G24" s="8">
        <f t="shared" si="1"/>
        <v>0.49</v>
      </c>
      <c r="H24" s="8">
        <f t="shared" si="1"/>
        <v>14.67</v>
      </c>
      <c r="I24" s="8">
        <f t="shared" si="1"/>
        <v>80.02</v>
      </c>
      <c r="J24" s="8">
        <f t="shared" si="1"/>
        <v>0.9</v>
      </c>
      <c r="K24" s="8">
        <f t="shared" si="1"/>
        <v>278.06</v>
      </c>
      <c r="L24" s="8">
        <f t="shared" si="1"/>
        <v>561.6199999999999</v>
      </c>
      <c r="M24" s="8">
        <f t="shared" si="1"/>
        <v>160.89000000000001</v>
      </c>
      <c r="N24" s="8">
        <f t="shared" si="1"/>
        <v>8.9</v>
      </c>
      <c r="O24" s="8">
        <f>F24/2713*100</f>
        <v>35.03943973461113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60</v>
      </c>
      <c r="B26" s="2">
        <v>200</v>
      </c>
      <c r="C26" s="2">
        <v>3.52</v>
      </c>
      <c r="D26" s="2">
        <v>3.72</v>
      </c>
      <c r="E26" s="2">
        <v>25.49</v>
      </c>
      <c r="F26" s="2">
        <v>72.2</v>
      </c>
      <c r="G26" s="2">
        <v>0.04</v>
      </c>
      <c r="H26" s="2">
        <v>1.3</v>
      </c>
      <c r="I26" s="2">
        <v>0</v>
      </c>
      <c r="J26" s="2">
        <v>0</v>
      </c>
      <c r="K26" s="2">
        <v>122.05</v>
      </c>
      <c r="L26" s="2">
        <v>0</v>
      </c>
      <c r="M26" s="2">
        <v>0</v>
      </c>
      <c r="N26" s="2">
        <v>0.56</v>
      </c>
      <c r="O26" s="2"/>
    </row>
    <row r="27" spans="1:15" ht="12.75">
      <c r="A27" s="2" t="s">
        <v>83</v>
      </c>
      <c r="B27" s="2">
        <v>70</v>
      </c>
      <c r="C27" s="2">
        <v>4.8</v>
      </c>
      <c r="D27" s="2">
        <v>8.6</v>
      </c>
      <c r="E27" s="2">
        <v>48.9</v>
      </c>
      <c r="F27" s="2">
        <v>130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84</v>
      </c>
      <c r="B28" s="2">
        <v>200</v>
      </c>
      <c r="C28" s="2">
        <v>2.2</v>
      </c>
      <c r="D28" s="2">
        <v>0.8</v>
      </c>
      <c r="E28" s="2">
        <v>29.4</v>
      </c>
      <c r="F28" s="2">
        <v>80.4</v>
      </c>
      <c r="G28" s="2"/>
      <c r="H28" s="2">
        <v>14</v>
      </c>
      <c r="I28" s="2">
        <v>28</v>
      </c>
      <c r="J28" s="2">
        <v>0</v>
      </c>
      <c r="K28" s="2">
        <v>11.2</v>
      </c>
      <c r="L28" s="2">
        <v>39.2</v>
      </c>
      <c r="M28" s="2">
        <v>58.8</v>
      </c>
      <c r="N28" s="2">
        <v>0.8</v>
      </c>
      <c r="O28" s="2"/>
    </row>
    <row r="29" spans="1:15" ht="12.75">
      <c r="A29" s="6" t="s">
        <v>23</v>
      </c>
      <c r="B29" s="7">
        <f aca="true" t="shared" si="2" ref="B29:N29">B26+B27+B28</f>
        <v>470</v>
      </c>
      <c r="C29" s="7">
        <f t="shared" si="2"/>
        <v>10.52</v>
      </c>
      <c r="D29" s="7">
        <f t="shared" si="2"/>
        <v>13.120000000000001</v>
      </c>
      <c r="E29" s="7">
        <f t="shared" si="2"/>
        <v>103.78999999999999</v>
      </c>
      <c r="F29" s="7">
        <f t="shared" si="2"/>
        <v>282.6</v>
      </c>
      <c r="G29" s="7">
        <f t="shared" si="2"/>
        <v>0.04</v>
      </c>
      <c r="H29" s="7">
        <f t="shared" si="2"/>
        <v>15.3</v>
      </c>
      <c r="I29" s="7">
        <f t="shared" si="2"/>
        <v>28</v>
      </c>
      <c r="J29" s="7">
        <f t="shared" si="2"/>
        <v>0</v>
      </c>
      <c r="K29" s="7">
        <f t="shared" si="2"/>
        <v>133.25</v>
      </c>
      <c r="L29" s="7">
        <f t="shared" si="2"/>
        <v>39.2</v>
      </c>
      <c r="M29" s="7">
        <f t="shared" si="2"/>
        <v>58.8</v>
      </c>
      <c r="N29" s="7">
        <f t="shared" si="2"/>
        <v>1.36</v>
      </c>
      <c r="O29" s="7">
        <f>F29/2713*100</f>
        <v>10.416513085145596</v>
      </c>
    </row>
    <row r="30" spans="1:15" ht="18" customHeight="1">
      <c r="A30" s="5" t="s">
        <v>24</v>
      </c>
      <c r="B30" s="5">
        <f aca="true" t="shared" si="3" ref="B30:N30">B15+B24+B29</f>
        <v>1400</v>
      </c>
      <c r="C30" s="5">
        <f t="shared" si="3"/>
        <v>42.28</v>
      </c>
      <c r="D30" s="5">
        <f t="shared" si="3"/>
        <v>48.269999999999996</v>
      </c>
      <c r="E30" s="5">
        <f t="shared" si="3"/>
        <v>239.10999999999999</v>
      </c>
      <c r="F30" s="5">
        <f t="shared" si="3"/>
        <v>1233.2199999999998</v>
      </c>
      <c r="G30" s="5">
        <f t="shared" si="3"/>
        <v>0.53</v>
      </c>
      <c r="H30" s="5">
        <f t="shared" si="3"/>
        <v>29.97</v>
      </c>
      <c r="I30" s="5">
        <f t="shared" si="3"/>
        <v>108.02</v>
      </c>
      <c r="J30" s="5">
        <f t="shared" si="3"/>
        <v>0.9</v>
      </c>
      <c r="K30" s="5">
        <f t="shared" si="3"/>
        <v>411.31</v>
      </c>
      <c r="L30" s="5">
        <f t="shared" si="3"/>
        <v>600.8199999999999</v>
      </c>
      <c r="M30" s="5">
        <f t="shared" si="3"/>
        <v>219.69</v>
      </c>
      <c r="N30" s="5">
        <f t="shared" si="3"/>
        <v>10.26</v>
      </c>
      <c r="O30" s="5">
        <f>F30/2713*100</f>
        <v>45.45595281975672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4.75390625" style="0" customWidth="1"/>
    <col min="2" max="2" width="5.75390625" style="0" customWidth="1"/>
    <col min="3" max="3" width="7.00390625" style="0" customWidth="1"/>
    <col min="4" max="4" width="5.25390625" style="0" customWidth="1"/>
    <col min="5" max="5" width="6.375" style="0" customWidth="1"/>
    <col min="6" max="6" width="7.375" style="0" customWidth="1"/>
    <col min="7" max="7" width="5.625" style="0" customWidth="1"/>
    <col min="8" max="8" width="6.25390625" style="0" customWidth="1"/>
    <col min="9" max="9" width="5.75390625" style="0" customWidth="1"/>
    <col min="10" max="10" width="6.125" style="0" customWidth="1"/>
    <col min="11" max="11" width="5.875" style="0" customWidth="1"/>
    <col min="12" max="12" width="6.25390625" style="0" customWidth="1"/>
    <col min="13" max="13" width="6.75390625" style="0" customWidth="1"/>
    <col min="14" max="14" width="5.625" style="0" customWidth="1"/>
  </cols>
  <sheetData>
    <row r="2" ht="12.75">
      <c r="A2" t="s">
        <v>100</v>
      </c>
    </row>
    <row r="3" ht="12.75">
      <c r="A3" t="s">
        <v>99</v>
      </c>
    </row>
    <row r="4" ht="12.75">
      <c r="A4" t="s">
        <v>102</v>
      </c>
    </row>
    <row r="5" ht="12.75">
      <c r="B5" s="1" t="s">
        <v>112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5.5">
      <c r="A17" s="9" t="s">
        <v>115</v>
      </c>
      <c r="B17" s="2">
        <v>100</v>
      </c>
      <c r="C17" s="2">
        <v>2.5</v>
      </c>
      <c r="D17" s="2">
        <v>10.2</v>
      </c>
      <c r="E17" s="2">
        <v>3.46</v>
      </c>
      <c r="F17" s="2">
        <v>13.8</v>
      </c>
      <c r="G17" s="2"/>
      <c r="H17" s="2">
        <v>25.9</v>
      </c>
      <c r="I17" s="2"/>
      <c r="J17" s="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>
      <c r="A18" s="9" t="s">
        <v>45</v>
      </c>
      <c r="B18" s="2">
        <v>250</v>
      </c>
      <c r="C18" s="2">
        <v>1.81</v>
      </c>
      <c r="D18" s="2">
        <v>6.94</v>
      </c>
      <c r="E18" s="2">
        <v>125.25</v>
      </c>
      <c r="F18" s="2">
        <v>105.5</v>
      </c>
      <c r="G18" s="2">
        <v>0.05</v>
      </c>
      <c r="H18" s="2">
        <v>10.29</v>
      </c>
      <c r="I18" s="2">
        <v>0</v>
      </c>
      <c r="J18" s="2"/>
      <c r="K18" s="2">
        <v>54.4</v>
      </c>
      <c r="L18" s="2">
        <v>53.23</v>
      </c>
      <c r="M18" s="2">
        <v>37.3</v>
      </c>
      <c r="N18" s="2">
        <v>3.19</v>
      </c>
      <c r="O18" s="2"/>
    </row>
    <row r="19" spans="1:15" ht="25.5">
      <c r="A19" s="9" t="s">
        <v>79</v>
      </c>
      <c r="B19" s="2">
        <v>100</v>
      </c>
      <c r="C19" s="2">
        <v>12.56</v>
      </c>
      <c r="D19" s="2">
        <v>12.99</v>
      </c>
      <c r="E19" s="2">
        <v>4.01</v>
      </c>
      <c r="F19" s="2">
        <v>182.25</v>
      </c>
      <c r="G19" s="2"/>
      <c r="H19" s="2">
        <v>5.07</v>
      </c>
      <c r="I19" s="2"/>
      <c r="J19" s="2"/>
      <c r="K19" s="12">
        <v>30.52</v>
      </c>
      <c r="L19" s="12">
        <v>119.19</v>
      </c>
      <c r="M19" s="12">
        <v>24.03</v>
      </c>
      <c r="N19" s="12">
        <v>2.1</v>
      </c>
      <c r="O19" s="11"/>
    </row>
    <row r="20" spans="1:15" ht="25.5">
      <c r="A20" s="9" t="s">
        <v>46</v>
      </c>
      <c r="B20" s="2">
        <v>180</v>
      </c>
      <c r="C20" s="2">
        <v>7</v>
      </c>
      <c r="D20" s="2">
        <v>5.42</v>
      </c>
      <c r="E20" s="2">
        <v>39.5</v>
      </c>
      <c r="F20" s="2">
        <v>215</v>
      </c>
      <c r="G20" s="2">
        <v>0.07</v>
      </c>
      <c r="H20" s="2">
        <v>0</v>
      </c>
      <c r="I20" s="2">
        <v>27</v>
      </c>
      <c r="J20" s="2"/>
      <c r="K20" s="2">
        <v>5.83</v>
      </c>
      <c r="L20" s="2">
        <v>44.6</v>
      </c>
      <c r="M20" s="2">
        <v>27.8</v>
      </c>
      <c r="N20" s="2">
        <v>1.33</v>
      </c>
      <c r="O20" s="2"/>
    </row>
    <row r="21" spans="1:15" ht="25.5">
      <c r="A21" s="9" t="s">
        <v>47</v>
      </c>
      <c r="B21" s="2">
        <v>200</v>
      </c>
      <c r="C21" s="2">
        <v>2.5</v>
      </c>
      <c r="D21" s="2">
        <v>0</v>
      </c>
      <c r="E21" s="2">
        <v>51</v>
      </c>
      <c r="F21" s="2">
        <v>124</v>
      </c>
      <c r="G21" s="2"/>
      <c r="H21" s="2"/>
      <c r="I21" s="2"/>
      <c r="J21" s="2"/>
      <c r="K21" s="2">
        <v>1</v>
      </c>
      <c r="L21" s="2">
        <v>0</v>
      </c>
      <c r="M21" s="2">
        <v>0</v>
      </c>
      <c r="N21" s="2">
        <v>0.1</v>
      </c>
      <c r="O21" s="2"/>
    </row>
    <row r="22" spans="1:15" ht="12.75">
      <c r="A22" s="2" t="s">
        <v>43</v>
      </c>
      <c r="B22" s="2">
        <v>40</v>
      </c>
      <c r="C22" s="2">
        <v>2.6</v>
      </c>
      <c r="D22" s="2">
        <v>0.26</v>
      </c>
      <c r="E22" s="2">
        <v>17</v>
      </c>
      <c r="F22" s="2">
        <v>92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60</v>
      </c>
      <c r="C23" s="2">
        <v>4.05</v>
      </c>
      <c r="D23" s="2">
        <v>0.51</v>
      </c>
      <c r="E23" s="2">
        <v>36.9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33.02</v>
      </c>
      <c r="D24" s="8">
        <f t="shared" si="1"/>
        <v>36.32</v>
      </c>
      <c r="E24" s="8">
        <f t="shared" si="1"/>
        <v>277.12</v>
      </c>
      <c r="F24" s="8">
        <f t="shared" si="1"/>
        <v>873.6999999999999</v>
      </c>
      <c r="G24" s="8">
        <f t="shared" si="1"/>
        <v>0.19</v>
      </c>
      <c r="H24" s="8">
        <f t="shared" si="1"/>
        <v>41.26</v>
      </c>
      <c r="I24" s="8">
        <f t="shared" si="1"/>
        <v>27</v>
      </c>
      <c r="J24" s="8">
        <f t="shared" si="1"/>
        <v>0.66</v>
      </c>
      <c r="K24" s="8">
        <f t="shared" si="1"/>
        <v>228.95</v>
      </c>
      <c r="L24" s="8">
        <f t="shared" si="1"/>
        <v>296.02</v>
      </c>
      <c r="M24" s="8">
        <f t="shared" si="1"/>
        <v>100.03</v>
      </c>
      <c r="N24" s="8">
        <f t="shared" si="1"/>
        <v>7.319999999999999</v>
      </c>
      <c r="O24" s="8">
        <f>F24/2713*100</f>
        <v>32.20420199041651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85</v>
      </c>
      <c r="B26" s="2">
        <v>200</v>
      </c>
      <c r="C26" s="2">
        <v>1</v>
      </c>
      <c r="D26" s="2">
        <v>0.2</v>
      </c>
      <c r="E26" s="2">
        <v>20.2</v>
      </c>
      <c r="F26" s="2">
        <v>72</v>
      </c>
      <c r="G26" s="2">
        <v>0</v>
      </c>
      <c r="H26" s="2">
        <v>4</v>
      </c>
      <c r="I26" s="2">
        <v>0</v>
      </c>
      <c r="J26" s="2">
        <v>0</v>
      </c>
      <c r="K26" s="2">
        <v>14</v>
      </c>
      <c r="L26" s="2">
        <v>14</v>
      </c>
      <c r="M26" s="2">
        <v>8</v>
      </c>
      <c r="N26" s="2">
        <v>2.8</v>
      </c>
      <c r="O26" s="2"/>
    </row>
    <row r="27" spans="1:15" ht="12.75">
      <c r="A27" s="2" t="s">
        <v>86</v>
      </c>
      <c r="B27" s="2">
        <v>100</v>
      </c>
      <c r="C27" s="2">
        <v>6.09</v>
      </c>
      <c r="D27" s="2">
        <v>18.45</v>
      </c>
      <c r="E27" s="2">
        <v>56.29</v>
      </c>
      <c r="F27" s="2">
        <v>170</v>
      </c>
      <c r="G27" s="2">
        <v>0.09</v>
      </c>
      <c r="H27" s="2">
        <v>0</v>
      </c>
      <c r="I27" s="2">
        <v>0</v>
      </c>
      <c r="J27" s="2">
        <v>0</v>
      </c>
      <c r="K27" s="2">
        <v>36.67</v>
      </c>
      <c r="L27" s="2">
        <v>0</v>
      </c>
      <c r="M27" s="2">
        <v>0</v>
      </c>
      <c r="N27" s="2">
        <v>1.6</v>
      </c>
      <c r="O27" s="2"/>
    </row>
    <row r="28" spans="1:15" ht="12.75">
      <c r="A28" s="2" t="s">
        <v>87</v>
      </c>
      <c r="B28" s="2">
        <v>150</v>
      </c>
      <c r="C28" s="2">
        <v>0.4</v>
      </c>
      <c r="D28" s="2">
        <v>0.3</v>
      </c>
      <c r="E28" s="2">
        <v>10.3</v>
      </c>
      <c r="F28" s="2">
        <v>47</v>
      </c>
      <c r="G28" s="2"/>
      <c r="H28" s="2"/>
      <c r="I28" s="2"/>
      <c r="J28" s="2"/>
      <c r="K28" s="2">
        <v>19</v>
      </c>
      <c r="L28" s="2">
        <v>16</v>
      </c>
      <c r="M28" s="2">
        <v>12</v>
      </c>
      <c r="N28" s="2">
        <v>2</v>
      </c>
      <c r="O28" s="2"/>
    </row>
    <row r="29" spans="1:15" ht="12.75">
      <c r="A29" s="6" t="s">
        <v>23</v>
      </c>
      <c r="B29" s="7">
        <f aca="true" t="shared" si="2" ref="B29:N29">B26+B27+B28</f>
        <v>450</v>
      </c>
      <c r="C29" s="7">
        <f t="shared" si="2"/>
        <v>7.49</v>
      </c>
      <c r="D29" s="7">
        <f t="shared" si="2"/>
        <v>18.95</v>
      </c>
      <c r="E29" s="7">
        <f t="shared" si="2"/>
        <v>86.78999999999999</v>
      </c>
      <c r="F29" s="7">
        <f t="shared" si="2"/>
        <v>289</v>
      </c>
      <c r="G29" s="7">
        <f t="shared" si="2"/>
        <v>0.09</v>
      </c>
      <c r="H29" s="7">
        <f t="shared" si="2"/>
        <v>4</v>
      </c>
      <c r="I29" s="7">
        <f t="shared" si="2"/>
        <v>0</v>
      </c>
      <c r="J29" s="7">
        <f t="shared" si="2"/>
        <v>0</v>
      </c>
      <c r="K29" s="7">
        <f t="shared" si="2"/>
        <v>69.67</v>
      </c>
      <c r="L29" s="7">
        <f t="shared" si="2"/>
        <v>30</v>
      </c>
      <c r="M29" s="7">
        <f t="shared" si="2"/>
        <v>20</v>
      </c>
      <c r="N29" s="7">
        <f t="shared" si="2"/>
        <v>6.4</v>
      </c>
      <c r="O29" s="7">
        <f>F29/2713*100</f>
        <v>10.652414301511243</v>
      </c>
    </row>
    <row r="30" spans="1:15" ht="18" customHeight="1">
      <c r="A30" s="5" t="s">
        <v>24</v>
      </c>
      <c r="B30" s="5">
        <f aca="true" t="shared" si="3" ref="B30:N30">B15+B24+B29</f>
        <v>1380</v>
      </c>
      <c r="C30" s="5">
        <f t="shared" si="3"/>
        <v>40.510000000000005</v>
      </c>
      <c r="D30" s="5">
        <f t="shared" si="3"/>
        <v>55.269999999999996</v>
      </c>
      <c r="E30" s="5">
        <f t="shared" si="3"/>
        <v>363.90999999999997</v>
      </c>
      <c r="F30" s="5">
        <f t="shared" si="3"/>
        <v>1162.6999999999998</v>
      </c>
      <c r="G30" s="5">
        <f t="shared" si="3"/>
        <v>0.28</v>
      </c>
      <c r="H30" s="5">
        <f t="shared" si="3"/>
        <v>45.26</v>
      </c>
      <c r="I30" s="5">
        <f t="shared" si="3"/>
        <v>27</v>
      </c>
      <c r="J30" s="5">
        <f t="shared" si="3"/>
        <v>0.66</v>
      </c>
      <c r="K30" s="5">
        <f t="shared" si="3"/>
        <v>298.62</v>
      </c>
      <c r="L30" s="5">
        <f t="shared" si="3"/>
        <v>326.02</v>
      </c>
      <c r="M30" s="5">
        <f t="shared" si="3"/>
        <v>120.03</v>
      </c>
      <c r="N30" s="5">
        <f t="shared" si="3"/>
        <v>13.719999999999999</v>
      </c>
      <c r="O30" s="5">
        <f>F30/2713*100</f>
        <v>42.85661629192774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6">
      <selection activeCell="A17" sqref="A17"/>
    </sheetView>
  </sheetViews>
  <sheetFormatPr defaultColWidth="9.00390625" defaultRowHeight="12.75"/>
  <cols>
    <col min="1" max="1" width="23.25390625" style="0" customWidth="1"/>
    <col min="2" max="2" width="5.25390625" style="0" customWidth="1"/>
    <col min="3" max="3" width="5.375" style="0" customWidth="1"/>
    <col min="4" max="4" width="5.625" style="0" customWidth="1"/>
    <col min="5" max="5" width="6.625" style="0" customWidth="1"/>
    <col min="6" max="6" width="5.875" style="0" customWidth="1"/>
    <col min="7" max="7" width="6.625" style="0" customWidth="1"/>
    <col min="8" max="8" width="6.00390625" style="0" customWidth="1"/>
    <col min="9" max="9" width="6.625" style="0" customWidth="1"/>
    <col min="10" max="10" width="4.875" style="0" customWidth="1"/>
    <col min="11" max="11" width="5.75390625" style="0" customWidth="1"/>
    <col min="12" max="12" width="6.125" style="0" customWidth="1"/>
    <col min="13" max="13" width="5.125" style="0" customWidth="1"/>
    <col min="14" max="14" width="5.7539062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104</v>
      </c>
    </row>
    <row r="5" ht="12.75">
      <c r="B5" s="1" t="s">
        <v>28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5.5">
      <c r="A17" s="9" t="s">
        <v>116</v>
      </c>
      <c r="B17" s="2">
        <v>100</v>
      </c>
      <c r="C17" s="2">
        <v>1.2</v>
      </c>
      <c r="D17" s="2">
        <v>0.4</v>
      </c>
      <c r="E17" s="2">
        <v>11.3</v>
      </c>
      <c r="F17" s="2">
        <v>99</v>
      </c>
      <c r="G17" s="2">
        <v>0</v>
      </c>
      <c r="H17" s="2">
        <v>6</v>
      </c>
      <c r="I17" s="2">
        <v>0</v>
      </c>
      <c r="J17" s="2">
        <v>0</v>
      </c>
      <c r="K17" s="2">
        <v>31</v>
      </c>
      <c r="L17" s="2">
        <v>0</v>
      </c>
      <c r="M17" s="2">
        <v>18</v>
      </c>
      <c r="N17" s="2">
        <v>1.6</v>
      </c>
      <c r="O17" s="2"/>
    </row>
    <row r="18" spans="1:15" ht="12.75">
      <c r="A18" s="2" t="s">
        <v>48</v>
      </c>
      <c r="B18" s="2">
        <v>250</v>
      </c>
      <c r="C18" s="2">
        <v>8.74</v>
      </c>
      <c r="D18" s="2">
        <v>5.24</v>
      </c>
      <c r="E18" s="2">
        <v>23.96</v>
      </c>
      <c r="F18" s="2">
        <v>178.47</v>
      </c>
      <c r="G18" s="2">
        <v>0.218</v>
      </c>
      <c r="H18" s="2">
        <v>16.78</v>
      </c>
      <c r="I18" s="2">
        <v>0</v>
      </c>
      <c r="J18" s="2">
        <v>0</v>
      </c>
      <c r="K18" s="2">
        <v>41.9</v>
      </c>
      <c r="L18" s="2">
        <v>0</v>
      </c>
      <c r="M18" s="2">
        <v>0</v>
      </c>
      <c r="N18" s="2">
        <v>2.03</v>
      </c>
      <c r="O18" s="2"/>
    </row>
    <row r="19" spans="1:15" ht="12.75">
      <c r="A19" s="2" t="s">
        <v>49</v>
      </c>
      <c r="B19" s="2">
        <v>180</v>
      </c>
      <c r="C19" s="2">
        <v>3.67</v>
      </c>
      <c r="D19" s="2">
        <v>5.76</v>
      </c>
      <c r="E19" s="2">
        <v>24.53</v>
      </c>
      <c r="F19" s="2">
        <v>164.7</v>
      </c>
      <c r="G19" s="2">
        <v>0.16</v>
      </c>
      <c r="H19" s="2">
        <v>21.8</v>
      </c>
      <c r="I19" s="2">
        <v>30.6</v>
      </c>
      <c r="J19" s="2">
        <v>0</v>
      </c>
      <c r="K19" s="2">
        <v>44.37</v>
      </c>
      <c r="L19" s="2">
        <v>103.91</v>
      </c>
      <c r="M19" s="2">
        <v>33.3</v>
      </c>
      <c r="N19" s="2">
        <v>1.21</v>
      </c>
      <c r="O19" s="2"/>
    </row>
    <row r="20" spans="1:15" ht="12.75">
      <c r="A20" s="2" t="s">
        <v>50</v>
      </c>
      <c r="B20" s="2">
        <v>100</v>
      </c>
      <c r="C20" s="2">
        <v>14.99</v>
      </c>
      <c r="D20" s="2">
        <v>5.06</v>
      </c>
      <c r="E20" s="2">
        <v>9.59</v>
      </c>
      <c r="F20" s="2">
        <v>143.75</v>
      </c>
      <c r="G20" s="2">
        <v>0.09</v>
      </c>
      <c r="H20" s="2">
        <v>0.43</v>
      </c>
      <c r="I20" s="2">
        <v>26.25</v>
      </c>
      <c r="J20" s="2">
        <v>0</v>
      </c>
      <c r="K20" s="2">
        <v>53.38</v>
      </c>
      <c r="L20" s="2">
        <v>183.5</v>
      </c>
      <c r="M20" s="2">
        <v>30</v>
      </c>
      <c r="N20" s="2">
        <v>0.74</v>
      </c>
      <c r="O20" s="2"/>
    </row>
    <row r="21" spans="1:15" ht="12.75">
      <c r="A21" s="2" t="s">
        <v>51</v>
      </c>
      <c r="B21" s="2">
        <v>200</v>
      </c>
      <c r="C21" s="2">
        <v>1</v>
      </c>
      <c r="D21" s="2">
        <v>0.05</v>
      </c>
      <c r="E21" s="2">
        <v>27.5</v>
      </c>
      <c r="F21" s="2">
        <v>110</v>
      </c>
      <c r="G21" s="2">
        <v>0.01</v>
      </c>
      <c r="H21" s="2">
        <v>0.31</v>
      </c>
      <c r="I21" s="2">
        <v>0</v>
      </c>
      <c r="J21" s="2">
        <v>0</v>
      </c>
      <c r="K21" s="2">
        <v>28.69</v>
      </c>
      <c r="L21" s="2">
        <v>0</v>
      </c>
      <c r="M21" s="2">
        <v>18.27</v>
      </c>
      <c r="N21" s="2">
        <v>0.61</v>
      </c>
      <c r="O21" s="2"/>
    </row>
    <row r="22" spans="1:15" ht="12.75">
      <c r="A22" s="2" t="s">
        <v>43</v>
      </c>
      <c r="B22" s="2">
        <v>40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60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36.25</v>
      </c>
      <c r="D24" s="8">
        <f t="shared" si="1"/>
        <v>17.280000000000005</v>
      </c>
      <c r="E24" s="8">
        <f t="shared" si="1"/>
        <v>143.97</v>
      </c>
      <c r="F24" s="8">
        <f t="shared" si="1"/>
        <v>919.07</v>
      </c>
      <c r="G24" s="8">
        <f t="shared" si="1"/>
        <v>0.548</v>
      </c>
      <c r="H24" s="8">
        <f t="shared" si="1"/>
        <v>45.32</v>
      </c>
      <c r="I24" s="8">
        <f t="shared" si="1"/>
        <v>56.85</v>
      </c>
      <c r="J24" s="8">
        <f t="shared" si="1"/>
        <v>0.66</v>
      </c>
      <c r="K24" s="8">
        <f t="shared" si="1"/>
        <v>336.53999999999996</v>
      </c>
      <c r="L24" s="8">
        <f t="shared" si="1"/>
        <v>366.40999999999997</v>
      </c>
      <c r="M24" s="8">
        <f t="shared" si="1"/>
        <v>110.47</v>
      </c>
      <c r="N24" s="8">
        <f t="shared" si="1"/>
        <v>6.79</v>
      </c>
      <c r="O24" s="8">
        <f>F24/2713*100</f>
        <v>33.876520457058604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88</v>
      </c>
      <c r="B26" s="2">
        <v>180</v>
      </c>
      <c r="C26" s="2">
        <v>5.22</v>
      </c>
      <c r="D26" s="2">
        <v>5.76</v>
      </c>
      <c r="E26" s="2">
        <v>7.2</v>
      </c>
      <c r="F26" s="2">
        <v>106.2</v>
      </c>
      <c r="G26" s="2"/>
      <c r="H26" s="2">
        <v>1.26</v>
      </c>
      <c r="I26" s="2"/>
      <c r="J26" s="2"/>
      <c r="K26" s="2"/>
      <c r="L26" s="2"/>
      <c r="M26" s="2"/>
      <c r="N26" s="2"/>
      <c r="O26" s="2"/>
    </row>
    <row r="27" spans="1:15" ht="12.75">
      <c r="A27" s="2" t="s">
        <v>89</v>
      </c>
      <c r="B27" s="2">
        <v>60</v>
      </c>
      <c r="C27" s="2">
        <v>2.25</v>
      </c>
      <c r="D27" s="2">
        <v>4.44</v>
      </c>
      <c r="E27" s="2">
        <v>22.32</v>
      </c>
      <c r="F27" s="2">
        <v>125.1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90</v>
      </c>
      <c r="B28" s="2">
        <v>150</v>
      </c>
      <c r="C28" s="2">
        <v>0.4</v>
      </c>
      <c r="D28" s="2">
        <v>0.4</v>
      </c>
      <c r="E28" s="2">
        <v>9.9</v>
      </c>
      <c r="F28" s="2">
        <v>47</v>
      </c>
      <c r="G28" s="2">
        <v>0</v>
      </c>
      <c r="H28" s="2">
        <v>10</v>
      </c>
      <c r="I28" s="2">
        <v>0</v>
      </c>
      <c r="J28" s="2">
        <v>0.6</v>
      </c>
      <c r="K28" s="2">
        <v>16</v>
      </c>
      <c r="L28" s="2">
        <v>11</v>
      </c>
      <c r="M28" s="2">
        <v>8</v>
      </c>
      <c r="N28" s="2">
        <v>2.2</v>
      </c>
      <c r="O28" s="2"/>
    </row>
    <row r="29" spans="1:15" ht="12.75">
      <c r="A29" s="6" t="s">
        <v>23</v>
      </c>
      <c r="B29" s="7">
        <f aca="true" t="shared" si="2" ref="B29:N29">B26+B27+B28</f>
        <v>390</v>
      </c>
      <c r="C29" s="7">
        <f t="shared" si="2"/>
        <v>7.87</v>
      </c>
      <c r="D29" s="7">
        <f t="shared" si="2"/>
        <v>10.6</v>
      </c>
      <c r="E29" s="7">
        <f t="shared" si="2"/>
        <v>39.42</v>
      </c>
      <c r="F29" s="7">
        <f t="shared" si="2"/>
        <v>278.3</v>
      </c>
      <c r="G29" s="7">
        <f t="shared" si="2"/>
        <v>0</v>
      </c>
      <c r="H29" s="7">
        <f t="shared" si="2"/>
        <v>11.26</v>
      </c>
      <c r="I29" s="7">
        <f t="shared" si="2"/>
        <v>0</v>
      </c>
      <c r="J29" s="7">
        <f t="shared" si="2"/>
        <v>0.6</v>
      </c>
      <c r="K29" s="7">
        <f t="shared" si="2"/>
        <v>16</v>
      </c>
      <c r="L29" s="7">
        <f t="shared" si="2"/>
        <v>11</v>
      </c>
      <c r="M29" s="7">
        <f t="shared" si="2"/>
        <v>8</v>
      </c>
      <c r="N29" s="7">
        <f t="shared" si="2"/>
        <v>2.2</v>
      </c>
      <c r="O29" s="7">
        <f>F29/2713*100</f>
        <v>10.258016955399926</v>
      </c>
    </row>
    <row r="30" spans="1:15" ht="18" customHeight="1">
      <c r="A30" s="5" t="s">
        <v>24</v>
      </c>
      <c r="B30" s="5">
        <f aca="true" t="shared" si="3" ref="B30:N30">B15+B24+B29</f>
        <v>1320</v>
      </c>
      <c r="C30" s="5">
        <f t="shared" si="3"/>
        <v>44.12</v>
      </c>
      <c r="D30" s="5">
        <f t="shared" si="3"/>
        <v>27.880000000000003</v>
      </c>
      <c r="E30" s="5">
        <f t="shared" si="3"/>
        <v>183.39</v>
      </c>
      <c r="F30" s="5">
        <f t="shared" si="3"/>
        <v>1197.3700000000001</v>
      </c>
      <c r="G30" s="5">
        <f t="shared" si="3"/>
        <v>0.548</v>
      </c>
      <c r="H30" s="5">
        <f t="shared" si="3"/>
        <v>56.58</v>
      </c>
      <c r="I30" s="5">
        <f t="shared" si="3"/>
        <v>56.85</v>
      </c>
      <c r="J30" s="5">
        <f t="shared" si="3"/>
        <v>1.26</v>
      </c>
      <c r="K30" s="5">
        <f t="shared" si="3"/>
        <v>352.53999999999996</v>
      </c>
      <c r="L30" s="5">
        <f t="shared" si="3"/>
        <v>377.40999999999997</v>
      </c>
      <c r="M30" s="5">
        <f t="shared" si="3"/>
        <v>118.47</v>
      </c>
      <c r="N30" s="5">
        <f t="shared" si="3"/>
        <v>8.99</v>
      </c>
      <c r="O30" s="5">
        <f>F30/2713*100</f>
        <v>44.134537412458535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3.375" style="0" customWidth="1"/>
    <col min="2" max="2" width="5.375" style="0" customWidth="1"/>
    <col min="3" max="3" width="4.875" style="0" customWidth="1"/>
    <col min="4" max="4" width="6.25390625" style="0" customWidth="1"/>
    <col min="5" max="5" width="6.875" style="0" customWidth="1"/>
    <col min="6" max="6" width="6.25390625" style="0" customWidth="1"/>
    <col min="7" max="7" width="6.75390625" style="0" customWidth="1"/>
    <col min="8" max="8" width="6.00390625" style="0" customWidth="1"/>
    <col min="9" max="10" width="5.75390625" style="0" customWidth="1"/>
    <col min="11" max="11" width="5.375" style="0" customWidth="1"/>
    <col min="12" max="12" width="5.875" style="0" customWidth="1"/>
    <col min="13" max="13" width="6.125" style="0" customWidth="1"/>
    <col min="14" max="14" width="5.87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105</v>
      </c>
    </row>
    <row r="5" ht="12.75">
      <c r="B5" s="1" t="s">
        <v>29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2" t="s">
        <v>52</v>
      </c>
      <c r="B17" s="2">
        <v>100</v>
      </c>
      <c r="C17" s="2">
        <v>0.76</v>
      </c>
      <c r="D17" s="2">
        <v>6.09</v>
      </c>
      <c r="E17" s="2">
        <v>2.38</v>
      </c>
      <c r="F17" s="2">
        <v>67.3</v>
      </c>
      <c r="G17" s="2">
        <v>0.03</v>
      </c>
      <c r="H17" s="2">
        <v>9.5</v>
      </c>
      <c r="I17" s="2">
        <v>0</v>
      </c>
      <c r="J17" s="2">
        <v>0</v>
      </c>
      <c r="K17" s="2">
        <v>21.85</v>
      </c>
      <c r="L17" s="2">
        <v>24.01</v>
      </c>
      <c r="M17" s="2">
        <v>13.3</v>
      </c>
      <c r="N17" s="2">
        <v>0.57</v>
      </c>
      <c r="O17" s="2"/>
    </row>
    <row r="18" spans="1:15" ht="12.75">
      <c r="A18" s="2" t="s">
        <v>53</v>
      </c>
      <c r="B18" s="2">
        <v>250</v>
      </c>
      <c r="C18" s="2">
        <v>4.1</v>
      </c>
      <c r="D18" s="2">
        <v>7.16</v>
      </c>
      <c r="E18" s="2">
        <v>20.93</v>
      </c>
      <c r="F18" s="2">
        <v>145</v>
      </c>
      <c r="G18" s="2">
        <v>11.86</v>
      </c>
      <c r="H18" s="12">
        <v>8.2</v>
      </c>
      <c r="I18" s="12">
        <v>0</v>
      </c>
      <c r="J18" s="12">
        <v>0</v>
      </c>
      <c r="K18" s="12">
        <v>29.63</v>
      </c>
      <c r="L18" s="12">
        <v>0</v>
      </c>
      <c r="M18" s="12">
        <v>0</v>
      </c>
      <c r="N18" s="12">
        <v>1.07</v>
      </c>
      <c r="O18" s="2"/>
    </row>
    <row r="19" spans="1:15" ht="12.75">
      <c r="A19" s="2" t="s">
        <v>54</v>
      </c>
      <c r="B19" s="14">
        <v>280</v>
      </c>
      <c r="C19" s="2">
        <v>22.06</v>
      </c>
      <c r="D19" s="2">
        <v>14.13</v>
      </c>
      <c r="E19" s="2">
        <v>31</v>
      </c>
      <c r="F19" s="2">
        <v>342.19</v>
      </c>
      <c r="G19" s="2">
        <v>0.13</v>
      </c>
      <c r="H19" s="2">
        <v>31.3</v>
      </c>
      <c r="I19" s="2">
        <v>50</v>
      </c>
      <c r="J19" s="2">
        <v>3</v>
      </c>
      <c r="K19" s="2">
        <v>93.8</v>
      </c>
      <c r="L19" s="2">
        <v>5.2</v>
      </c>
      <c r="M19" s="2">
        <v>68.9</v>
      </c>
      <c r="N19" s="2">
        <v>2.56</v>
      </c>
      <c r="O19" s="2"/>
    </row>
    <row r="20" spans="1:15" ht="12.75">
      <c r="A20" s="2" t="s">
        <v>55</v>
      </c>
      <c r="B20" s="2">
        <v>200</v>
      </c>
      <c r="C20" s="2">
        <v>1.4</v>
      </c>
      <c r="D20" s="2">
        <v>2</v>
      </c>
      <c r="E20" s="2">
        <v>22.4</v>
      </c>
      <c r="F20" s="2">
        <v>116</v>
      </c>
      <c r="G20" s="2">
        <v>0.02</v>
      </c>
      <c r="H20" s="2">
        <v>0</v>
      </c>
      <c r="I20" s="2">
        <v>0.08</v>
      </c>
      <c r="J20" s="2">
        <v>0</v>
      </c>
      <c r="K20" s="2">
        <v>34</v>
      </c>
      <c r="L20" s="2">
        <v>45</v>
      </c>
      <c r="M20" s="2">
        <v>7</v>
      </c>
      <c r="N20" s="2">
        <v>0</v>
      </c>
      <c r="O20" s="2"/>
    </row>
    <row r="21" spans="1:15" ht="12.75">
      <c r="A21" s="2" t="s">
        <v>43</v>
      </c>
      <c r="B21" s="2">
        <v>40</v>
      </c>
      <c r="C21" s="2">
        <v>2.6</v>
      </c>
      <c r="D21" s="2">
        <v>0.26</v>
      </c>
      <c r="E21" s="2">
        <v>17</v>
      </c>
      <c r="F21" s="2">
        <v>82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38</v>
      </c>
      <c r="B22" s="2">
        <v>60</v>
      </c>
      <c r="C22" s="2">
        <v>4.05</v>
      </c>
      <c r="D22" s="2">
        <v>0.51</v>
      </c>
      <c r="E22" s="2">
        <v>30.09</v>
      </c>
      <c r="F22" s="2">
        <v>141.15</v>
      </c>
      <c r="G22" s="2">
        <v>0.07</v>
      </c>
      <c r="H22" s="2">
        <v>0</v>
      </c>
      <c r="I22" s="2">
        <v>0</v>
      </c>
      <c r="J22" s="2">
        <v>0.66</v>
      </c>
      <c r="K22" s="2">
        <v>137.2</v>
      </c>
      <c r="L22" s="2">
        <v>79</v>
      </c>
      <c r="M22" s="2">
        <v>10.9</v>
      </c>
      <c r="N22" s="2">
        <v>0.6</v>
      </c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34.97</v>
      </c>
      <c r="D24" s="8">
        <f t="shared" si="1"/>
        <v>30.150000000000006</v>
      </c>
      <c r="E24" s="8">
        <f t="shared" si="1"/>
        <v>123.80000000000001</v>
      </c>
      <c r="F24" s="8">
        <f t="shared" si="1"/>
        <v>893.64</v>
      </c>
      <c r="G24" s="8">
        <f t="shared" si="1"/>
        <v>12.11</v>
      </c>
      <c r="H24" s="8">
        <f t="shared" si="1"/>
        <v>49</v>
      </c>
      <c r="I24" s="8">
        <f t="shared" si="1"/>
        <v>50.08</v>
      </c>
      <c r="J24" s="8">
        <f t="shared" si="1"/>
        <v>3.66</v>
      </c>
      <c r="K24" s="8">
        <f t="shared" si="1"/>
        <v>316.48</v>
      </c>
      <c r="L24" s="8">
        <f t="shared" si="1"/>
        <v>153.21</v>
      </c>
      <c r="M24" s="8">
        <f t="shared" si="1"/>
        <v>100.10000000000001</v>
      </c>
      <c r="N24" s="8">
        <f t="shared" si="1"/>
        <v>4.8</v>
      </c>
      <c r="O24" s="8">
        <f>F24/2713*100</f>
        <v>32.93918171765573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91</v>
      </c>
      <c r="B26" s="2">
        <v>150</v>
      </c>
      <c r="C26" s="2">
        <v>1.3</v>
      </c>
      <c r="D26" s="2">
        <v>0.3</v>
      </c>
      <c r="E26" s="2">
        <v>11</v>
      </c>
      <c r="F26" s="2">
        <v>58.4</v>
      </c>
      <c r="G26" s="2">
        <v>0</v>
      </c>
      <c r="H26" s="2">
        <v>33.6</v>
      </c>
      <c r="I26" s="2">
        <v>8.4</v>
      </c>
      <c r="J26" s="2">
        <v>0.2</v>
      </c>
      <c r="K26" s="2">
        <v>35.7</v>
      </c>
      <c r="L26" s="2">
        <v>24.2</v>
      </c>
      <c r="M26" s="2">
        <v>13.7</v>
      </c>
      <c r="N26" s="2">
        <v>0.3</v>
      </c>
      <c r="O26" s="2"/>
    </row>
    <row r="27" spans="1:15" ht="12.75">
      <c r="A27" s="2" t="s">
        <v>92</v>
      </c>
      <c r="B27" s="2">
        <v>180</v>
      </c>
      <c r="C27" s="2">
        <v>5.22</v>
      </c>
      <c r="D27" s="2">
        <v>5.76</v>
      </c>
      <c r="E27" s="2">
        <v>7.2</v>
      </c>
      <c r="F27" s="2">
        <v>80.2</v>
      </c>
      <c r="G27" s="2"/>
      <c r="H27" s="2">
        <v>1.26</v>
      </c>
      <c r="I27" s="2"/>
      <c r="J27" s="2"/>
      <c r="K27" s="2"/>
      <c r="L27" s="2"/>
      <c r="M27" s="2"/>
      <c r="N27" s="2"/>
      <c r="O27" s="2"/>
    </row>
    <row r="28" spans="1:15" ht="12.75">
      <c r="A28" s="2" t="s">
        <v>93</v>
      </c>
      <c r="B28" s="2">
        <v>70</v>
      </c>
      <c r="C28" s="2">
        <v>5.5</v>
      </c>
      <c r="D28" s="2">
        <v>6</v>
      </c>
      <c r="E28" s="2">
        <v>42.8</v>
      </c>
      <c r="F28" s="2">
        <v>150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6" t="s">
        <v>23</v>
      </c>
      <c r="B29" s="7">
        <f aca="true" t="shared" si="2" ref="B29:N29">B26+B27+B28</f>
        <v>400</v>
      </c>
      <c r="C29" s="7">
        <f t="shared" si="2"/>
        <v>12.02</v>
      </c>
      <c r="D29" s="7">
        <f t="shared" si="2"/>
        <v>12.059999999999999</v>
      </c>
      <c r="E29" s="7">
        <f t="shared" si="2"/>
        <v>61</v>
      </c>
      <c r="F29" s="7">
        <f t="shared" si="2"/>
        <v>288.6</v>
      </c>
      <c r="G29" s="7">
        <f t="shared" si="2"/>
        <v>0</v>
      </c>
      <c r="H29" s="7">
        <f t="shared" si="2"/>
        <v>34.86</v>
      </c>
      <c r="I29" s="7">
        <f t="shared" si="2"/>
        <v>8.4</v>
      </c>
      <c r="J29" s="7">
        <f t="shared" si="2"/>
        <v>0.2</v>
      </c>
      <c r="K29" s="7">
        <f t="shared" si="2"/>
        <v>35.7</v>
      </c>
      <c r="L29" s="7">
        <f t="shared" si="2"/>
        <v>24.2</v>
      </c>
      <c r="M29" s="7">
        <f t="shared" si="2"/>
        <v>13.7</v>
      </c>
      <c r="N29" s="7">
        <f t="shared" si="2"/>
        <v>0.3</v>
      </c>
      <c r="O29" s="7">
        <f>F29/2713*100</f>
        <v>10.63767047548839</v>
      </c>
    </row>
    <row r="30" spans="1:15" ht="18" customHeight="1">
      <c r="A30" s="5" t="s">
        <v>24</v>
      </c>
      <c r="B30" s="5">
        <f aca="true" t="shared" si="3" ref="B30:N30">B15+B24+B29</f>
        <v>1330</v>
      </c>
      <c r="C30" s="5">
        <f t="shared" si="3"/>
        <v>46.989999999999995</v>
      </c>
      <c r="D30" s="5">
        <f t="shared" si="3"/>
        <v>42.21000000000001</v>
      </c>
      <c r="E30" s="5">
        <f t="shared" si="3"/>
        <v>184.8</v>
      </c>
      <c r="F30" s="5">
        <f t="shared" si="3"/>
        <v>1182.24</v>
      </c>
      <c r="G30" s="5">
        <f t="shared" si="3"/>
        <v>12.11</v>
      </c>
      <c r="H30" s="5">
        <f t="shared" si="3"/>
        <v>83.86</v>
      </c>
      <c r="I30" s="5">
        <f t="shared" si="3"/>
        <v>58.48</v>
      </c>
      <c r="J30" s="5">
        <f t="shared" si="3"/>
        <v>3.8600000000000003</v>
      </c>
      <c r="K30" s="5">
        <f t="shared" si="3"/>
        <v>352.18</v>
      </c>
      <c r="L30" s="5">
        <f t="shared" si="3"/>
        <v>177.41</v>
      </c>
      <c r="M30" s="5">
        <f t="shared" si="3"/>
        <v>113.80000000000001</v>
      </c>
      <c r="N30" s="5">
        <f t="shared" si="3"/>
        <v>5.1</v>
      </c>
      <c r="O30" s="5">
        <f>F30/2713*100</f>
        <v>43.57685219314412</v>
      </c>
    </row>
    <row r="31" ht="12.75">
      <c r="B31" s="15"/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customWidth="1"/>
    <col min="2" max="2" width="5.875" style="0" customWidth="1"/>
    <col min="3" max="3" width="4.625" style="0" customWidth="1"/>
    <col min="4" max="4" width="5.875" style="0" customWidth="1"/>
    <col min="5" max="5" width="6.25390625" style="0" customWidth="1"/>
    <col min="6" max="6" width="6.625" style="0" customWidth="1"/>
    <col min="7" max="7" width="5.75390625" style="0" customWidth="1"/>
    <col min="8" max="8" width="5.625" style="0" customWidth="1"/>
    <col min="9" max="9" width="5.00390625" style="0" customWidth="1"/>
    <col min="10" max="10" width="4.875" style="0" customWidth="1"/>
    <col min="11" max="11" width="5.75390625" style="0" customWidth="1"/>
    <col min="12" max="12" width="6.25390625" style="0" customWidth="1"/>
    <col min="13" max="13" width="5.125" style="0" customWidth="1"/>
    <col min="14" max="14" width="4.87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106</v>
      </c>
    </row>
    <row r="5" ht="12.75">
      <c r="B5" s="1" t="s">
        <v>30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2" t="s">
        <v>56</v>
      </c>
      <c r="B17" s="2">
        <v>100</v>
      </c>
      <c r="C17" s="2">
        <v>2.35</v>
      </c>
      <c r="D17" s="2">
        <v>4.6</v>
      </c>
      <c r="E17" s="2">
        <v>12.33</v>
      </c>
      <c r="F17" s="2">
        <v>100.1</v>
      </c>
      <c r="G17" s="2">
        <v>0.03</v>
      </c>
      <c r="H17" s="2">
        <v>6.72</v>
      </c>
      <c r="I17" s="2">
        <v>0</v>
      </c>
      <c r="J17" s="2">
        <v>0</v>
      </c>
      <c r="K17" s="2">
        <v>38.24</v>
      </c>
      <c r="L17" s="2">
        <v>60.79</v>
      </c>
      <c r="M17" s="2">
        <v>29.63</v>
      </c>
      <c r="N17" s="2">
        <v>1.77</v>
      </c>
      <c r="O17" s="2"/>
    </row>
    <row r="18" spans="1:15" ht="12.75">
      <c r="A18" s="2" t="s">
        <v>57</v>
      </c>
      <c r="B18" s="2">
        <v>250</v>
      </c>
      <c r="C18" s="2">
        <v>8.61</v>
      </c>
      <c r="D18" s="2">
        <v>8.4</v>
      </c>
      <c r="E18" s="2">
        <v>14.34</v>
      </c>
      <c r="F18" s="2">
        <v>107.25</v>
      </c>
      <c r="G18" s="2">
        <v>0.1</v>
      </c>
      <c r="H18" s="2">
        <v>9.11</v>
      </c>
      <c r="I18" s="2">
        <v>15</v>
      </c>
      <c r="J18" s="2">
        <v>0</v>
      </c>
      <c r="K18" s="2">
        <v>45.3</v>
      </c>
      <c r="L18" s="2">
        <v>176.53</v>
      </c>
      <c r="M18" s="2">
        <v>47.35</v>
      </c>
      <c r="N18" s="2">
        <v>1.26</v>
      </c>
      <c r="O18" s="2"/>
    </row>
    <row r="19" spans="1:15" ht="12.75">
      <c r="A19" s="2" t="s">
        <v>58</v>
      </c>
      <c r="B19" s="2">
        <v>180</v>
      </c>
      <c r="C19" s="12">
        <v>4.9</v>
      </c>
      <c r="D19" s="12">
        <v>8.1</v>
      </c>
      <c r="E19" s="12">
        <v>39</v>
      </c>
      <c r="F19" s="12">
        <v>150</v>
      </c>
      <c r="G19" s="2"/>
      <c r="H19" s="2">
        <v>0</v>
      </c>
      <c r="I19" s="2"/>
      <c r="J19" s="2"/>
      <c r="K19" s="2">
        <v>6.6</v>
      </c>
      <c r="L19" s="2">
        <v>0</v>
      </c>
      <c r="M19" s="2">
        <v>35</v>
      </c>
      <c r="N19" s="2">
        <v>0.7</v>
      </c>
      <c r="O19" s="2"/>
    </row>
    <row r="20" spans="1:15" ht="12.75">
      <c r="A20" s="2" t="s">
        <v>59</v>
      </c>
      <c r="B20" s="2">
        <v>100</v>
      </c>
      <c r="C20" s="2">
        <v>13.1</v>
      </c>
      <c r="D20" s="2">
        <v>15</v>
      </c>
      <c r="E20" s="2">
        <v>14.3</v>
      </c>
      <c r="F20" s="2">
        <v>239</v>
      </c>
      <c r="G20" s="12">
        <v>0</v>
      </c>
      <c r="H20" s="12">
        <v>0</v>
      </c>
      <c r="I20" s="12">
        <v>0</v>
      </c>
      <c r="J20" s="12">
        <v>0</v>
      </c>
      <c r="K20" s="12">
        <v>45</v>
      </c>
      <c r="L20" s="2">
        <v>0</v>
      </c>
      <c r="M20" s="2">
        <v>26</v>
      </c>
      <c r="N20" s="2">
        <v>2.8</v>
      </c>
      <c r="O20" s="2"/>
    </row>
    <row r="21" spans="1:15" ht="12.75">
      <c r="A21" s="2" t="s">
        <v>60</v>
      </c>
      <c r="B21" s="2">
        <v>200</v>
      </c>
      <c r="C21" s="2">
        <v>3.52</v>
      </c>
      <c r="D21" s="2">
        <v>3.72</v>
      </c>
      <c r="E21" s="2">
        <v>25.49</v>
      </c>
      <c r="F21" s="2">
        <v>125.2</v>
      </c>
      <c r="G21" s="2">
        <v>0.04</v>
      </c>
      <c r="H21" s="2">
        <v>1.3</v>
      </c>
      <c r="I21" s="2">
        <v>0</v>
      </c>
      <c r="J21" s="2">
        <v>0</v>
      </c>
      <c r="K21" s="2">
        <v>122.05</v>
      </c>
      <c r="L21" s="2">
        <v>0</v>
      </c>
      <c r="M21" s="2">
        <v>0</v>
      </c>
      <c r="N21" s="2">
        <v>0.56</v>
      </c>
      <c r="O21" s="2"/>
    </row>
    <row r="22" spans="1:15" ht="12.75">
      <c r="A22" s="2" t="s">
        <v>43</v>
      </c>
      <c r="B22" s="2">
        <v>40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60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39.13</v>
      </c>
      <c r="D24" s="8">
        <f t="shared" si="1"/>
        <v>40.589999999999996</v>
      </c>
      <c r="E24" s="8">
        <f t="shared" si="1"/>
        <v>152.54999999999998</v>
      </c>
      <c r="F24" s="8">
        <f t="shared" si="1"/>
        <v>944.7</v>
      </c>
      <c r="G24" s="8">
        <f t="shared" si="1"/>
        <v>0.24000000000000002</v>
      </c>
      <c r="H24" s="8">
        <f t="shared" si="1"/>
        <v>17.13</v>
      </c>
      <c r="I24" s="8">
        <f t="shared" si="1"/>
        <v>15</v>
      </c>
      <c r="J24" s="8">
        <f t="shared" si="1"/>
        <v>0.66</v>
      </c>
      <c r="K24" s="8">
        <f t="shared" si="1"/>
        <v>394.39</v>
      </c>
      <c r="L24" s="8">
        <f t="shared" si="1"/>
        <v>316.32</v>
      </c>
      <c r="M24" s="8">
        <f t="shared" si="1"/>
        <v>148.88000000000002</v>
      </c>
      <c r="N24" s="8">
        <f t="shared" si="1"/>
        <v>7.6899999999999995</v>
      </c>
      <c r="O24" s="8">
        <f>F24/2713*100</f>
        <v>34.82123110947291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94</v>
      </c>
      <c r="B26" s="2">
        <v>200</v>
      </c>
      <c r="C26" s="2">
        <v>1</v>
      </c>
      <c r="D26" s="2">
        <v>0.2</v>
      </c>
      <c r="E26" s="2">
        <v>20.2</v>
      </c>
      <c r="F26" s="2">
        <v>82</v>
      </c>
      <c r="G26" s="2">
        <v>0</v>
      </c>
      <c r="H26" s="2">
        <v>4</v>
      </c>
      <c r="I26" s="2">
        <v>0</v>
      </c>
      <c r="J26" s="2">
        <v>0</v>
      </c>
      <c r="K26" s="2">
        <v>14</v>
      </c>
      <c r="L26" s="2">
        <v>14</v>
      </c>
      <c r="M26" s="2">
        <v>8</v>
      </c>
      <c r="N26" s="2">
        <v>2.8</v>
      </c>
      <c r="O26" s="2"/>
    </row>
    <row r="27" spans="1:15" ht="12.75">
      <c r="A27" s="2" t="s">
        <v>83</v>
      </c>
      <c r="B27" s="2">
        <v>70</v>
      </c>
      <c r="C27" s="2">
        <v>4.8</v>
      </c>
      <c r="D27" s="2">
        <v>8.6</v>
      </c>
      <c r="E27" s="2">
        <v>48.9</v>
      </c>
      <c r="F27" s="2">
        <v>170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87</v>
      </c>
      <c r="B28" s="2">
        <v>150</v>
      </c>
      <c r="C28" s="2">
        <v>0.4</v>
      </c>
      <c r="D28" s="2">
        <v>0.3</v>
      </c>
      <c r="E28" s="2">
        <v>10.3</v>
      </c>
      <c r="F28" s="2">
        <v>37</v>
      </c>
      <c r="G28" s="2"/>
      <c r="H28" s="2"/>
      <c r="I28" s="2"/>
      <c r="J28" s="2"/>
      <c r="K28" s="2">
        <v>19</v>
      </c>
      <c r="L28" s="2">
        <v>16</v>
      </c>
      <c r="M28" s="2">
        <v>12</v>
      </c>
      <c r="N28" s="2">
        <v>2</v>
      </c>
      <c r="O28" s="2"/>
    </row>
    <row r="29" spans="1:15" ht="12.75">
      <c r="A29" s="6" t="s">
        <v>23</v>
      </c>
      <c r="B29" s="7">
        <f aca="true" t="shared" si="2" ref="B29:N29">B26+B27+B28</f>
        <v>420</v>
      </c>
      <c r="C29" s="7">
        <f t="shared" si="2"/>
        <v>6.2</v>
      </c>
      <c r="D29" s="7">
        <f t="shared" si="2"/>
        <v>9.1</v>
      </c>
      <c r="E29" s="7">
        <f t="shared" si="2"/>
        <v>79.39999999999999</v>
      </c>
      <c r="F29" s="7">
        <f t="shared" si="2"/>
        <v>289</v>
      </c>
      <c r="G29" s="7">
        <f t="shared" si="2"/>
        <v>0</v>
      </c>
      <c r="H29" s="7">
        <f t="shared" si="2"/>
        <v>4</v>
      </c>
      <c r="I29" s="7">
        <f t="shared" si="2"/>
        <v>0</v>
      </c>
      <c r="J29" s="7">
        <f t="shared" si="2"/>
        <v>0</v>
      </c>
      <c r="K29" s="7">
        <f t="shared" si="2"/>
        <v>33</v>
      </c>
      <c r="L29" s="7">
        <f t="shared" si="2"/>
        <v>30</v>
      </c>
      <c r="M29" s="7">
        <f t="shared" si="2"/>
        <v>20</v>
      </c>
      <c r="N29" s="7">
        <f t="shared" si="2"/>
        <v>4.8</v>
      </c>
      <c r="O29" s="7">
        <f>F29/2713*100</f>
        <v>10.652414301511243</v>
      </c>
    </row>
    <row r="30" spans="1:15" ht="18" customHeight="1">
      <c r="A30" s="5" t="s">
        <v>24</v>
      </c>
      <c r="B30" s="5">
        <f aca="true" t="shared" si="3" ref="B30:N30">B15+B24+B29</f>
        <v>1350</v>
      </c>
      <c r="C30" s="5">
        <f t="shared" si="3"/>
        <v>45.330000000000005</v>
      </c>
      <c r="D30" s="5">
        <f t="shared" si="3"/>
        <v>49.69</v>
      </c>
      <c r="E30" s="5">
        <f t="shared" si="3"/>
        <v>231.95</v>
      </c>
      <c r="F30" s="5">
        <f t="shared" si="3"/>
        <v>1233.7</v>
      </c>
      <c r="G30" s="5">
        <f t="shared" si="3"/>
        <v>0.24000000000000002</v>
      </c>
      <c r="H30" s="5">
        <f t="shared" si="3"/>
        <v>21.13</v>
      </c>
      <c r="I30" s="5">
        <f t="shared" si="3"/>
        <v>15</v>
      </c>
      <c r="J30" s="5">
        <f t="shared" si="3"/>
        <v>0.66</v>
      </c>
      <c r="K30" s="5">
        <f t="shared" si="3"/>
        <v>427.39</v>
      </c>
      <c r="L30" s="5">
        <f t="shared" si="3"/>
        <v>346.32</v>
      </c>
      <c r="M30" s="5">
        <f t="shared" si="3"/>
        <v>168.88000000000002</v>
      </c>
      <c r="N30" s="5">
        <f t="shared" si="3"/>
        <v>12.489999999999998</v>
      </c>
      <c r="O30" s="5">
        <f>F30/2713*100</f>
        <v>45.473645410984155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375" style="0" customWidth="1"/>
    <col min="2" max="2" width="6.00390625" style="0" customWidth="1"/>
    <col min="3" max="3" width="6.75390625" style="0" customWidth="1"/>
    <col min="4" max="4" width="5.375" style="0" customWidth="1"/>
    <col min="5" max="5" width="6.25390625" style="0" customWidth="1"/>
    <col min="6" max="6" width="5.625" style="0" customWidth="1"/>
    <col min="7" max="7" width="5.875" style="0" customWidth="1"/>
    <col min="8" max="8" width="5.25390625" style="0" customWidth="1"/>
    <col min="9" max="9" width="4.75390625" style="0" customWidth="1"/>
    <col min="10" max="10" width="5.625" style="0" customWidth="1"/>
    <col min="11" max="11" width="5.00390625" style="0" customWidth="1"/>
    <col min="12" max="12" width="6.125" style="0" customWidth="1"/>
    <col min="13" max="13" width="5.625" style="0" customWidth="1"/>
    <col min="14" max="14" width="5.2539062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107</v>
      </c>
    </row>
    <row r="5" ht="12.75">
      <c r="B5" s="1" t="s">
        <v>31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5.5">
      <c r="A17" s="9" t="s">
        <v>61</v>
      </c>
      <c r="B17" s="2">
        <v>100</v>
      </c>
      <c r="C17" s="2">
        <v>0.96</v>
      </c>
      <c r="D17" s="2">
        <v>5.14</v>
      </c>
      <c r="E17" s="2">
        <v>3.08</v>
      </c>
      <c r="F17" s="2">
        <v>63.77</v>
      </c>
      <c r="G17" s="2">
        <v>0</v>
      </c>
      <c r="H17" s="2">
        <v>13.37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/>
    </row>
    <row r="18" spans="1:15" ht="25.5">
      <c r="A18" s="9" t="s">
        <v>77</v>
      </c>
      <c r="B18" s="2">
        <v>250</v>
      </c>
      <c r="C18" s="2">
        <v>5.68</v>
      </c>
      <c r="D18" s="2">
        <v>7.07</v>
      </c>
      <c r="E18" s="2">
        <v>8.58</v>
      </c>
      <c r="F18" s="2">
        <v>139.5</v>
      </c>
      <c r="G18" s="2">
        <v>0.06</v>
      </c>
      <c r="H18" s="2">
        <v>27.56</v>
      </c>
      <c r="I18" s="2">
        <v>0</v>
      </c>
      <c r="J18" s="2">
        <v>0</v>
      </c>
      <c r="K18" s="2">
        <v>55.4</v>
      </c>
      <c r="L18" s="2">
        <v>96.7</v>
      </c>
      <c r="M18" s="2">
        <v>63.27</v>
      </c>
      <c r="N18" s="2">
        <v>1.02</v>
      </c>
      <c r="O18" s="2"/>
    </row>
    <row r="19" spans="1:15" ht="12.75">
      <c r="A19" s="2" t="s">
        <v>62</v>
      </c>
      <c r="B19" s="2">
        <v>180</v>
      </c>
      <c r="C19" s="2">
        <v>6.59</v>
      </c>
      <c r="D19" s="2">
        <v>7.98</v>
      </c>
      <c r="E19" s="2">
        <v>24.53</v>
      </c>
      <c r="F19" s="2">
        <v>164.7</v>
      </c>
      <c r="G19" s="2">
        <v>0.59</v>
      </c>
      <c r="H19" s="2">
        <v>33.8</v>
      </c>
      <c r="I19" s="2">
        <v>30.6</v>
      </c>
      <c r="J19" s="2">
        <v>0</v>
      </c>
      <c r="K19" s="2">
        <v>44.37</v>
      </c>
      <c r="L19" s="2">
        <v>103.91</v>
      </c>
      <c r="M19" s="2">
        <v>33.3</v>
      </c>
      <c r="N19" s="2">
        <v>1.21</v>
      </c>
      <c r="O19" s="2"/>
    </row>
    <row r="20" spans="1:15" ht="12.75">
      <c r="A20" s="2" t="s">
        <v>63</v>
      </c>
      <c r="B20" s="2">
        <v>100</v>
      </c>
      <c r="C20" s="12">
        <v>11.8</v>
      </c>
      <c r="D20" s="12">
        <v>7.95</v>
      </c>
      <c r="E20" s="12">
        <v>11.8</v>
      </c>
      <c r="F20" s="12">
        <v>110</v>
      </c>
      <c r="G20" s="12"/>
      <c r="H20" s="12">
        <v>6.37</v>
      </c>
      <c r="I20" s="12">
        <v>0</v>
      </c>
      <c r="J20" s="12">
        <v>0</v>
      </c>
      <c r="K20" s="12">
        <v>45.9</v>
      </c>
      <c r="L20" s="12">
        <v>0</v>
      </c>
      <c r="M20" s="2">
        <v>52.78</v>
      </c>
      <c r="N20" s="2">
        <v>0.85</v>
      </c>
      <c r="O20" s="2"/>
    </row>
    <row r="21" spans="1:15" ht="25.5">
      <c r="A21" s="9" t="s">
        <v>66</v>
      </c>
      <c r="B21" s="2">
        <v>200</v>
      </c>
      <c r="C21" s="2">
        <v>0.96</v>
      </c>
      <c r="D21" s="2">
        <v>0.1</v>
      </c>
      <c r="E21" s="2">
        <v>27.5</v>
      </c>
      <c r="F21" s="2">
        <v>111.38</v>
      </c>
      <c r="G21" s="2">
        <v>0.01</v>
      </c>
      <c r="H21" s="2">
        <v>5.89</v>
      </c>
      <c r="I21" s="2">
        <v>0</v>
      </c>
      <c r="J21" s="2">
        <v>0</v>
      </c>
      <c r="K21" s="2">
        <v>16.2</v>
      </c>
      <c r="L21" s="2">
        <v>7.2</v>
      </c>
      <c r="M21" s="2">
        <v>7.51</v>
      </c>
      <c r="N21" s="2">
        <v>0.89</v>
      </c>
      <c r="O21" s="2"/>
    </row>
    <row r="22" spans="1:15" ht="12.75">
      <c r="A22" s="2" t="s">
        <v>65</v>
      </c>
      <c r="B22" s="2">
        <v>40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64</v>
      </c>
      <c r="B23" s="2">
        <v>60</v>
      </c>
      <c r="C23" s="2">
        <v>4.05</v>
      </c>
      <c r="D23" s="2">
        <v>0.51</v>
      </c>
      <c r="E23" s="2">
        <v>35.8</v>
      </c>
      <c r="F23" s="2">
        <v>149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32.64</v>
      </c>
      <c r="D24" s="8">
        <f t="shared" si="1"/>
        <v>29.010000000000005</v>
      </c>
      <c r="E24" s="8">
        <f t="shared" si="1"/>
        <v>128.29</v>
      </c>
      <c r="F24" s="8">
        <f t="shared" si="1"/>
        <v>820.35</v>
      </c>
      <c r="G24" s="8">
        <f t="shared" si="1"/>
        <v>0.73</v>
      </c>
      <c r="H24" s="8">
        <f t="shared" si="1"/>
        <v>86.99</v>
      </c>
      <c r="I24" s="8">
        <f t="shared" si="1"/>
        <v>30.6</v>
      </c>
      <c r="J24" s="8">
        <f t="shared" si="1"/>
        <v>0.66</v>
      </c>
      <c r="K24" s="8">
        <f t="shared" si="1"/>
        <v>299.06999999999994</v>
      </c>
      <c r="L24" s="8">
        <f t="shared" si="1"/>
        <v>286.81</v>
      </c>
      <c r="M24" s="8">
        <f t="shared" si="1"/>
        <v>167.76</v>
      </c>
      <c r="N24" s="8">
        <f t="shared" si="1"/>
        <v>4.57</v>
      </c>
      <c r="O24" s="8">
        <f>F24/2713*100</f>
        <v>30.237744194618504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60</v>
      </c>
      <c r="B26" s="2">
        <v>200</v>
      </c>
      <c r="C26" s="2">
        <v>3.52</v>
      </c>
      <c r="D26" s="2">
        <v>3.72</v>
      </c>
      <c r="E26" s="2">
        <v>25.49</v>
      </c>
      <c r="F26" s="2">
        <v>100.2</v>
      </c>
      <c r="G26" s="2">
        <v>0.04</v>
      </c>
      <c r="H26" s="2">
        <v>1.3</v>
      </c>
      <c r="I26" s="2">
        <v>0</v>
      </c>
      <c r="J26" s="2">
        <v>0</v>
      </c>
      <c r="K26" s="2">
        <v>122.05</v>
      </c>
      <c r="L26" s="2">
        <v>0</v>
      </c>
      <c r="M26" s="2">
        <v>0</v>
      </c>
      <c r="N26" s="2">
        <v>0.56</v>
      </c>
      <c r="O26" s="2"/>
    </row>
    <row r="27" spans="1:15" ht="12.75">
      <c r="A27" s="2" t="s">
        <v>86</v>
      </c>
      <c r="B27" s="2">
        <v>100</v>
      </c>
      <c r="C27" s="2">
        <v>6.09</v>
      </c>
      <c r="D27" s="2">
        <v>18.45</v>
      </c>
      <c r="E27" s="2">
        <v>56.29</v>
      </c>
      <c r="F27" s="2">
        <v>160</v>
      </c>
      <c r="G27" s="2">
        <v>0.09</v>
      </c>
      <c r="H27" s="2">
        <v>0</v>
      </c>
      <c r="I27" s="2">
        <v>0</v>
      </c>
      <c r="J27" s="2">
        <v>0</v>
      </c>
      <c r="K27" s="2">
        <v>36.67</v>
      </c>
      <c r="L27" s="2">
        <v>0</v>
      </c>
      <c r="M27" s="2">
        <v>0</v>
      </c>
      <c r="N27" s="2">
        <v>1.6</v>
      </c>
      <c r="O27" s="2"/>
    </row>
    <row r="28" spans="1:15" ht="12.75">
      <c r="A28" s="2" t="s">
        <v>90</v>
      </c>
      <c r="B28" s="2">
        <v>150</v>
      </c>
      <c r="C28" s="2">
        <v>0.4</v>
      </c>
      <c r="D28" s="2">
        <v>0.4</v>
      </c>
      <c r="E28" s="2">
        <v>9.9</v>
      </c>
      <c r="F28" s="2">
        <v>37</v>
      </c>
      <c r="G28" s="2">
        <v>0</v>
      </c>
      <c r="H28" s="2">
        <v>10</v>
      </c>
      <c r="I28" s="2">
        <v>0</v>
      </c>
      <c r="J28" s="2">
        <v>0.6</v>
      </c>
      <c r="K28" s="2">
        <v>16</v>
      </c>
      <c r="L28" s="2">
        <v>11</v>
      </c>
      <c r="M28" s="2">
        <v>8</v>
      </c>
      <c r="N28" s="2">
        <v>2.2</v>
      </c>
      <c r="O28" s="2"/>
    </row>
    <row r="29" spans="1:15" ht="12.75">
      <c r="A29" s="6" t="s">
        <v>23</v>
      </c>
      <c r="B29" s="7">
        <f aca="true" t="shared" si="2" ref="B29:N29">B26+B27+B28</f>
        <v>450</v>
      </c>
      <c r="C29" s="7">
        <f t="shared" si="2"/>
        <v>10.01</v>
      </c>
      <c r="D29" s="7">
        <f t="shared" si="2"/>
        <v>22.569999999999997</v>
      </c>
      <c r="E29" s="7">
        <f t="shared" si="2"/>
        <v>91.68</v>
      </c>
      <c r="F29" s="7">
        <f t="shared" si="2"/>
        <v>297.2</v>
      </c>
      <c r="G29" s="7">
        <f t="shared" si="2"/>
        <v>0.13</v>
      </c>
      <c r="H29" s="7">
        <f t="shared" si="2"/>
        <v>11.3</v>
      </c>
      <c r="I29" s="7">
        <f t="shared" si="2"/>
        <v>0</v>
      </c>
      <c r="J29" s="7">
        <f t="shared" si="2"/>
        <v>0.6</v>
      </c>
      <c r="K29" s="7">
        <f t="shared" si="2"/>
        <v>174.72</v>
      </c>
      <c r="L29" s="7">
        <f t="shared" si="2"/>
        <v>11</v>
      </c>
      <c r="M29" s="7">
        <f t="shared" si="2"/>
        <v>8</v>
      </c>
      <c r="N29" s="7">
        <f t="shared" si="2"/>
        <v>4.36</v>
      </c>
      <c r="O29" s="7">
        <f>F29/2713*100</f>
        <v>10.954662734979728</v>
      </c>
    </row>
    <row r="30" spans="1:15" ht="18" customHeight="1">
      <c r="A30" s="5" t="s">
        <v>24</v>
      </c>
      <c r="B30" s="5">
        <f aca="true" t="shared" si="3" ref="B30:N30">B15+B24+B29</f>
        <v>1380</v>
      </c>
      <c r="C30" s="5">
        <f t="shared" si="3"/>
        <v>42.65</v>
      </c>
      <c r="D30" s="5">
        <f t="shared" si="3"/>
        <v>51.58</v>
      </c>
      <c r="E30" s="5">
        <f t="shared" si="3"/>
        <v>219.97</v>
      </c>
      <c r="F30" s="5">
        <f t="shared" si="3"/>
        <v>1117.55</v>
      </c>
      <c r="G30" s="5">
        <f t="shared" si="3"/>
        <v>0.86</v>
      </c>
      <c r="H30" s="5">
        <f t="shared" si="3"/>
        <v>98.28999999999999</v>
      </c>
      <c r="I30" s="5">
        <f t="shared" si="3"/>
        <v>30.6</v>
      </c>
      <c r="J30" s="5">
        <f t="shared" si="3"/>
        <v>1.26</v>
      </c>
      <c r="K30" s="5">
        <f t="shared" si="3"/>
        <v>473.78999999999996</v>
      </c>
      <c r="L30" s="5">
        <f t="shared" si="3"/>
        <v>297.81</v>
      </c>
      <c r="M30" s="5">
        <f t="shared" si="3"/>
        <v>175.76</v>
      </c>
      <c r="N30" s="5">
        <f t="shared" si="3"/>
        <v>8.93</v>
      </c>
      <c r="O30" s="5">
        <f>F30/2713*100</f>
        <v>41.19240692959823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7">
      <selection activeCell="R14" sqref="R14"/>
    </sheetView>
  </sheetViews>
  <sheetFormatPr defaultColWidth="9.00390625" defaultRowHeight="12.75"/>
  <cols>
    <col min="1" max="1" width="23.625" style="0" customWidth="1"/>
    <col min="2" max="2" width="7.75390625" style="0" customWidth="1"/>
    <col min="3" max="3" width="5.375" style="0" customWidth="1"/>
    <col min="4" max="4" width="6.875" style="0" customWidth="1"/>
    <col min="5" max="5" width="5.25390625" style="0" customWidth="1"/>
    <col min="6" max="6" width="5.00390625" style="0" customWidth="1"/>
    <col min="7" max="7" width="6.75390625" style="0" customWidth="1"/>
    <col min="8" max="8" width="4.00390625" style="0" customWidth="1"/>
    <col min="9" max="9" width="5.75390625" style="0" customWidth="1"/>
    <col min="10" max="10" width="5.25390625" style="0" customWidth="1"/>
    <col min="11" max="11" width="5.875" style="0" customWidth="1"/>
    <col min="12" max="12" width="4.75390625" style="0" customWidth="1"/>
    <col min="13" max="13" width="5.00390625" style="0" customWidth="1"/>
    <col min="14" max="14" width="4.00390625" style="0" customWidth="1"/>
  </cols>
  <sheetData>
    <row r="2" ht="12.75">
      <c r="A2" t="s">
        <v>108</v>
      </c>
    </row>
    <row r="3" ht="12.75">
      <c r="A3" t="s">
        <v>99</v>
      </c>
    </row>
    <row r="4" ht="12.75">
      <c r="A4" t="s">
        <v>105</v>
      </c>
    </row>
    <row r="5" ht="12.75">
      <c r="B5" s="1" t="s">
        <v>32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25.5">
      <c r="A17" s="9" t="s">
        <v>114</v>
      </c>
      <c r="B17" s="2">
        <v>100</v>
      </c>
      <c r="C17" s="2">
        <v>1.14</v>
      </c>
      <c r="D17" s="2">
        <v>10.1</v>
      </c>
      <c r="E17" s="2">
        <v>10.63</v>
      </c>
      <c r="F17" s="2">
        <v>140</v>
      </c>
      <c r="G17" s="2"/>
      <c r="H17" s="2">
        <v>14.91</v>
      </c>
      <c r="I17" s="2"/>
      <c r="J17" s="12">
        <v>0</v>
      </c>
      <c r="K17" s="12">
        <v>0</v>
      </c>
      <c r="L17" s="12">
        <v>0</v>
      </c>
      <c r="M17" s="12"/>
      <c r="N17" s="2"/>
      <c r="O17" s="2"/>
    </row>
    <row r="18" spans="1:15" ht="25.5">
      <c r="A18" s="9" t="s">
        <v>67</v>
      </c>
      <c r="B18" s="2">
        <v>250</v>
      </c>
      <c r="C18" s="2">
        <v>2.68</v>
      </c>
      <c r="D18" s="2">
        <v>2.8</v>
      </c>
      <c r="E18" s="2">
        <v>17.14</v>
      </c>
      <c r="F18" s="2">
        <v>104.5</v>
      </c>
      <c r="G18" s="2">
        <v>0.11</v>
      </c>
      <c r="H18" s="2">
        <v>8.25</v>
      </c>
      <c r="I18" s="2">
        <v>0</v>
      </c>
      <c r="J18" s="2">
        <v>0</v>
      </c>
      <c r="K18" s="2">
        <v>26.1</v>
      </c>
      <c r="L18" s="2">
        <v>82.65</v>
      </c>
      <c r="M18" s="2">
        <v>28.5</v>
      </c>
      <c r="N18" s="2">
        <v>1.3</v>
      </c>
      <c r="O18" s="2"/>
    </row>
    <row r="19" spans="1:15" ht="25.5">
      <c r="A19" s="9" t="s">
        <v>46</v>
      </c>
      <c r="B19" s="2">
        <v>180</v>
      </c>
      <c r="C19" s="2">
        <v>9.02</v>
      </c>
      <c r="D19" s="2">
        <v>8.7</v>
      </c>
      <c r="E19" s="2">
        <v>35.315</v>
      </c>
      <c r="F19" s="2">
        <v>274</v>
      </c>
      <c r="G19" s="12">
        <v>0.07</v>
      </c>
      <c r="H19" s="12">
        <v>0</v>
      </c>
      <c r="I19" s="12">
        <v>25.2</v>
      </c>
      <c r="J19" s="12">
        <v>0</v>
      </c>
      <c r="K19" s="2">
        <v>5.83</v>
      </c>
      <c r="L19" s="2">
        <v>44.6</v>
      </c>
      <c r="M19" s="2">
        <v>25.34</v>
      </c>
      <c r="N19" s="2">
        <v>1.33</v>
      </c>
      <c r="O19" s="2"/>
    </row>
    <row r="20" spans="1:15" ht="12.75">
      <c r="A20" s="2" t="s">
        <v>68</v>
      </c>
      <c r="B20" s="2">
        <v>100</v>
      </c>
      <c r="C20" s="2">
        <v>19.2</v>
      </c>
      <c r="D20" s="2">
        <v>7.4</v>
      </c>
      <c r="E20" s="2">
        <v>0.6</v>
      </c>
      <c r="F20" s="12">
        <v>130</v>
      </c>
      <c r="G20" s="2">
        <v>0.07</v>
      </c>
      <c r="H20" s="2">
        <v>1.8</v>
      </c>
      <c r="I20" s="2">
        <v>0.05</v>
      </c>
      <c r="J20" s="2">
        <v>1.48</v>
      </c>
      <c r="K20" s="2">
        <v>16</v>
      </c>
      <c r="L20" s="2">
        <v>138.93</v>
      </c>
      <c r="M20" s="2">
        <v>17.23</v>
      </c>
      <c r="N20" s="2">
        <v>1.6</v>
      </c>
      <c r="O20" s="2"/>
    </row>
    <row r="21" spans="1:15" ht="12.75">
      <c r="A21" s="2" t="s">
        <v>69</v>
      </c>
      <c r="B21" s="2">
        <v>200</v>
      </c>
      <c r="C21" s="2">
        <v>1</v>
      </c>
      <c r="D21" s="2">
        <v>0.2</v>
      </c>
      <c r="E21" s="2">
        <v>20.2</v>
      </c>
      <c r="F21" s="2">
        <v>92</v>
      </c>
      <c r="G21" s="2">
        <v>0</v>
      </c>
      <c r="H21" s="2">
        <v>4</v>
      </c>
      <c r="I21" s="2">
        <v>0</v>
      </c>
      <c r="J21" s="2">
        <v>0</v>
      </c>
      <c r="K21" s="2">
        <v>14</v>
      </c>
      <c r="L21" s="2">
        <v>14</v>
      </c>
      <c r="M21" s="2">
        <v>8</v>
      </c>
      <c r="N21" s="2">
        <v>2.8</v>
      </c>
      <c r="O21" s="2"/>
    </row>
    <row r="22" spans="1:15" ht="12.75">
      <c r="A22" s="2" t="s">
        <v>65</v>
      </c>
      <c r="B22" s="2">
        <v>40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64</v>
      </c>
      <c r="B23" s="2">
        <v>60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39.69</v>
      </c>
      <c r="D24" s="8">
        <f t="shared" si="1"/>
        <v>29.970000000000002</v>
      </c>
      <c r="E24" s="8">
        <f t="shared" si="1"/>
        <v>130.975</v>
      </c>
      <c r="F24" s="8">
        <f t="shared" si="1"/>
        <v>963.65</v>
      </c>
      <c r="G24" s="8">
        <f t="shared" si="1"/>
        <v>0.32</v>
      </c>
      <c r="H24" s="8">
        <f t="shared" si="1"/>
        <v>28.96</v>
      </c>
      <c r="I24" s="8">
        <f t="shared" si="1"/>
        <v>25.25</v>
      </c>
      <c r="J24" s="8">
        <f t="shared" si="1"/>
        <v>2.14</v>
      </c>
      <c r="K24" s="8">
        <f t="shared" si="1"/>
        <v>199.13</v>
      </c>
      <c r="L24" s="8">
        <f t="shared" si="1"/>
        <v>359.18</v>
      </c>
      <c r="M24" s="8">
        <f t="shared" si="1"/>
        <v>89.97000000000001</v>
      </c>
      <c r="N24" s="8">
        <f t="shared" si="1"/>
        <v>7.63</v>
      </c>
      <c r="O24" s="8">
        <f>F24/2713*100</f>
        <v>35.51971986730557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80</v>
      </c>
      <c r="B26" s="2">
        <v>125</v>
      </c>
      <c r="C26" s="2">
        <v>3.5</v>
      </c>
      <c r="D26" s="2">
        <v>3.1</v>
      </c>
      <c r="E26" s="2">
        <v>5.6</v>
      </c>
      <c r="F26" s="2">
        <v>60.6</v>
      </c>
      <c r="G26" s="2">
        <v>0</v>
      </c>
      <c r="H26" s="2">
        <v>0.9</v>
      </c>
      <c r="I26" s="2">
        <v>25</v>
      </c>
      <c r="J26" s="2">
        <v>0</v>
      </c>
      <c r="K26" s="2">
        <v>150</v>
      </c>
      <c r="L26" s="2">
        <v>118.8</v>
      </c>
      <c r="M26" s="2">
        <v>17.5</v>
      </c>
      <c r="N26" s="2"/>
      <c r="O26" s="2"/>
    </row>
    <row r="27" spans="1:15" ht="12.75">
      <c r="A27" s="2" t="s">
        <v>95</v>
      </c>
      <c r="B27" s="2">
        <v>70</v>
      </c>
      <c r="C27" s="2">
        <v>5.5</v>
      </c>
      <c r="D27" s="2">
        <v>6</v>
      </c>
      <c r="E27" s="2">
        <v>42.8</v>
      </c>
      <c r="F27" s="2">
        <v>180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82</v>
      </c>
      <c r="B28" s="2">
        <v>200</v>
      </c>
      <c r="C28" s="2">
        <v>1.6</v>
      </c>
      <c r="D28" s="2">
        <v>0.4</v>
      </c>
      <c r="E28" s="2">
        <v>15</v>
      </c>
      <c r="F28" s="2">
        <v>56</v>
      </c>
      <c r="G28" s="2">
        <v>0.2</v>
      </c>
      <c r="H28" s="2">
        <v>76</v>
      </c>
      <c r="I28" s="2">
        <v>0</v>
      </c>
      <c r="J28" s="2">
        <v>0.4</v>
      </c>
      <c r="K28" s="2">
        <v>70</v>
      </c>
      <c r="L28" s="2">
        <v>34</v>
      </c>
      <c r="M28" s="2">
        <v>22</v>
      </c>
      <c r="N28" s="2">
        <v>0.2</v>
      </c>
      <c r="O28" s="2"/>
    </row>
    <row r="29" spans="1:15" ht="12.75">
      <c r="A29" s="6" t="s">
        <v>23</v>
      </c>
      <c r="B29" s="7">
        <f aca="true" t="shared" si="2" ref="B29:N29">B26+B27+B28</f>
        <v>395</v>
      </c>
      <c r="C29" s="7">
        <f t="shared" si="2"/>
        <v>10.6</v>
      </c>
      <c r="D29" s="7">
        <f t="shared" si="2"/>
        <v>9.5</v>
      </c>
      <c r="E29" s="7">
        <f t="shared" si="2"/>
        <v>63.4</v>
      </c>
      <c r="F29" s="7">
        <f t="shared" si="2"/>
        <v>296.6</v>
      </c>
      <c r="G29" s="7">
        <f t="shared" si="2"/>
        <v>0.2</v>
      </c>
      <c r="H29" s="7">
        <f t="shared" si="2"/>
        <v>76.9</v>
      </c>
      <c r="I29" s="7">
        <f t="shared" si="2"/>
        <v>25</v>
      </c>
      <c r="J29" s="7">
        <f t="shared" si="2"/>
        <v>0.4</v>
      </c>
      <c r="K29" s="7">
        <f t="shared" si="2"/>
        <v>220</v>
      </c>
      <c r="L29" s="7">
        <f t="shared" si="2"/>
        <v>152.8</v>
      </c>
      <c r="M29" s="7">
        <f t="shared" si="2"/>
        <v>39.5</v>
      </c>
      <c r="N29" s="7">
        <f t="shared" si="2"/>
        <v>0.2</v>
      </c>
      <c r="O29" s="7">
        <f>F29/2713*100</f>
        <v>10.932546995945449</v>
      </c>
    </row>
    <row r="30" spans="1:15" ht="18" customHeight="1">
      <c r="A30" s="5" t="s">
        <v>24</v>
      </c>
      <c r="B30" s="5">
        <f aca="true" t="shared" si="3" ref="B30:N30">B15+B24+B29</f>
        <v>1325</v>
      </c>
      <c r="C30" s="5">
        <f t="shared" si="3"/>
        <v>50.29</v>
      </c>
      <c r="D30" s="5">
        <f t="shared" si="3"/>
        <v>39.47</v>
      </c>
      <c r="E30" s="5">
        <f t="shared" si="3"/>
        <v>194.375</v>
      </c>
      <c r="F30" s="5">
        <f t="shared" si="3"/>
        <v>1260.25</v>
      </c>
      <c r="G30" s="5">
        <f t="shared" si="3"/>
        <v>0.52</v>
      </c>
      <c r="H30" s="5">
        <f t="shared" si="3"/>
        <v>105.86000000000001</v>
      </c>
      <c r="I30" s="5">
        <f t="shared" si="3"/>
        <v>50.25</v>
      </c>
      <c r="J30" s="5">
        <f t="shared" si="3"/>
        <v>2.54</v>
      </c>
      <c r="K30" s="5">
        <f t="shared" si="3"/>
        <v>419.13</v>
      </c>
      <c r="L30" s="5">
        <f t="shared" si="3"/>
        <v>511.98</v>
      </c>
      <c r="M30" s="5">
        <f t="shared" si="3"/>
        <v>129.47000000000003</v>
      </c>
      <c r="N30" s="5">
        <f t="shared" si="3"/>
        <v>7.83</v>
      </c>
      <c r="O30" s="5">
        <f>F30/2713*100</f>
        <v>46.45226686325101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25.00390625" style="0" customWidth="1"/>
    <col min="2" max="2" width="5.625" style="0" customWidth="1"/>
    <col min="3" max="3" width="6.75390625" style="0" customWidth="1"/>
    <col min="4" max="4" width="6.25390625" style="0" customWidth="1"/>
    <col min="5" max="5" width="5.875" style="0" customWidth="1"/>
    <col min="6" max="6" width="6.75390625" style="0" customWidth="1"/>
    <col min="7" max="7" width="6.375" style="0" customWidth="1"/>
    <col min="8" max="8" width="6.00390625" style="0" bestFit="1" customWidth="1"/>
    <col min="9" max="9" width="5.375" style="0" customWidth="1"/>
    <col min="10" max="11" width="5.25390625" style="0" customWidth="1"/>
    <col min="12" max="12" width="5.00390625" style="0" customWidth="1"/>
    <col min="13" max="13" width="5.25390625" style="0" customWidth="1"/>
    <col min="14" max="14" width="4.375" style="0" customWidth="1"/>
  </cols>
  <sheetData>
    <row r="2" ht="12.75">
      <c r="A2" t="s">
        <v>109</v>
      </c>
    </row>
    <row r="3" ht="12.75">
      <c r="A3" t="s">
        <v>99</v>
      </c>
    </row>
    <row r="4" ht="12.75">
      <c r="A4" t="s">
        <v>110</v>
      </c>
    </row>
    <row r="5" ht="12.75">
      <c r="B5" s="1" t="s">
        <v>33</v>
      </c>
    </row>
    <row r="7" spans="1:15" ht="20.25" customHeight="1">
      <c r="A7" s="26" t="s">
        <v>1</v>
      </c>
      <c r="B7" s="27" t="s">
        <v>2</v>
      </c>
      <c r="C7" s="21" t="s">
        <v>3</v>
      </c>
      <c r="D7" s="22"/>
      <c r="E7" s="23"/>
      <c r="F7" s="28" t="s">
        <v>7</v>
      </c>
      <c r="G7" s="21" t="s">
        <v>8</v>
      </c>
      <c r="H7" s="22"/>
      <c r="I7" s="22"/>
      <c r="J7" s="23"/>
      <c r="K7" s="21" t="s">
        <v>13</v>
      </c>
      <c r="L7" s="22"/>
      <c r="M7" s="22"/>
      <c r="N7" s="23"/>
      <c r="O7" s="24" t="s">
        <v>25</v>
      </c>
    </row>
    <row r="8" spans="1:15" ht="31.5" customHeight="1">
      <c r="A8" s="26"/>
      <c r="B8" s="27"/>
      <c r="C8" s="3" t="s">
        <v>4</v>
      </c>
      <c r="D8" s="3" t="s">
        <v>5</v>
      </c>
      <c r="E8" s="3" t="s">
        <v>6</v>
      </c>
      <c r="F8" s="29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5"/>
    </row>
    <row r="9" spans="1:15" ht="12.75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2" t="s">
        <v>70</v>
      </c>
      <c r="B17" s="2">
        <v>100</v>
      </c>
      <c r="C17" s="2">
        <v>2.2</v>
      </c>
      <c r="D17" s="2">
        <v>7.6</v>
      </c>
      <c r="E17" s="2">
        <v>18.9</v>
      </c>
      <c r="F17" s="2">
        <v>120.6</v>
      </c>
      <c r="G17" s="2">
        <v>2.6</v>
      </c>
      <c r="H17" s="2">
        <v>5.12</v>
      </c>
      <c r="I17" s="2">
        <v>0</v>
      </c>
      <c r="J17" s="2">
        <v>0</v>
      </c>
      <c r="K17" s="2">
        <v>60.7</v>
      </c>
      <c r="L17" s="2">
        <v>86.5</v>
      </c>
      <c r="M17" s="2">
        <v>54.8</v>
      </c>
      <c r="N17" s="2">
        <v>3.22</v>
      </c>
      <c r="O17" s="2"/>
    </row>
    <row r="18" spans="1:15" ht="38.25">
      <c r="A18" s="9" t="s">
        <v>71</v>
      </c>
      <c r="B18" s="2">
        <v>250</v>
      </c>
      <c r="C18" s="2">
        <v>15.8</v>
      </c>
      <c r="D18" s="2">
        <v>5.16</v>
      </c>
      <c r="E18" s="2">
        <v>35.8</v>
      </c>
      <c r="F18" s="2">
        <v>176.3</v>
      </c>
      <c r="G18" s="2">
        <v>0.21</v>
      </c>
      <c r="H18" s="2">
        <v>15.9</v>
      </c>
      <c r="I18" s="2"/>
      <c r="J18" s="2"/>
      <c r="K18" s="2">
        <v>35.62</v>
      </c>
      <c r="L18" s="2">
        <v>0</v>
      </c>
      <c r="M18" s="2">
        <v>0</v>
      </c>
      <c r="N18" s="2">
        <v>1.29</v>
      </c>
      <c r="O18" s="2"/>
    </row>
    <row r="19" spans="1:15" ht="12.75">
      <c r="A19" s="2" t="s">
        <v>72</v>
      </c>
      <c r="B19" s="14">
        <v>280</v>
      </c>
      <c r="C19" s="2">
        <v>7.5</v>
      </c>
      <c r="D19" s="2">
        <v>5.8</v>
      </c>
      <c r="E19" s="2">
        <v>28.6</v>
      </c>
      <c r="F19" s="2">
        <v>125.8</v>
      </c>
      <c r="G19" s="2">
        <v>15.12</v>
      </c>
      <c r="H19" s="2"/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/>
    </row>
    <row r="20" spans="1:15" ht="12.75">
      <c r="A20" s="2" t="s">
        <v>51</v>
      </c>
      <c r="B20" s="2">
        <v>200</v>
      </c>
      <c r="C20" s="2">
        <v>5.21</v>
      </c>
      <c r="D20" s="2">
        <v>0.05</v>
      </c>
      <c r="E20" s="2">
        <v>27.5</v>
      </c>
      <c r="F20" s="2">
        <v>130.5</v>
      </c>
      <c r="G20" s="2">
        <v>0.01</v>
      </c>
      <c r="H20" s="2">
        <v>0.31</v>
      </c>
      <c r="I20" s="2">
        <v>0</v>
      </c>
      <c r="J20" s="2">
        <v>0</v>
      </c>
      <c r="K20" s="2">
        <v>65.7</v>
      </c>
      <c r="L20" s="2">
        <v>0</v>
      </c>
      <c r="M20" s="2">
        <v>33.2</v>
      </c>
      <c r="N20" s="2">
        <v>0.61</v>
      </c>
      <c r="O20" s="2"/>
    </row>
    <row r="21" spans="1:15" ht="12.75">
      <c r="A21" s="2" t="s">
        <v>65</v>
      </c>
      <c r="B21" s="2">
        <v>40</v>
      </c>
      <c r="C21" s="2">
        <v>2.6</v>
      </c>
      <c r="D21" s="2">
        <v>0.26</v>
      </c>
      <c r="E21" s="2">
        <v>17</v>
      </c>
      <c r="F21" s="2">
        <v>95.4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64</v>
      </c>
      <c r="B22" s="2">
        <v>60</v>
      </c>
      <c r="C22" s="2">
        <v>4.05</v>
      </c>
      <c r="D22" s="2">
        <v>0.51</v>
      </c>
      <c r="E22" s="2">
        <v>30.09</v>
      </c>
      <c r="F22" s="2">
        <v>168.2</v>
      </c>
      <c r="G22" s="2">
        <v>0.07</v>
      </c>
      <c r="H22" s="2">
        <v>0</v>
      </c>
      <c r="I22" s="2">
        <v>0</v>
      </c>
      <c r="J22" s="2">
        <v>2.66</v>
      </c>
      <c r="K22" s="2">
        <v>137.2</v>
      </c>
      <c r="L22" s="2">
        <v>79</v>
      </c>
      <c r="M22" s="2">
        <v>10.9</v>
      </c>
      <c r="N22" s="2">
        <v>0.6</v>
      </c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2.75">
      <c r="A24" s="8" t="s">
        <v>21</v>
      </c>
      <c r="B24" s="8">
        <f>SUM(B17:B23)</f>
        <v>930</v>
      </c>
      <c r="C24" s="8">
        <f aca="true" t="shared" si="1" ref="C24:N24">C17+C18+C19+C20+C21+C22+C23</f>
        <v>37.36</v>
      </c>
      <c r="D24" s="8">
        <f t="shared" si="1"/>
        <v>19.380000000000003</v>
      </c>
      <c r="E24" s="8">
        <f t="shared" si="1"/>
        <v>157.89</v>
      </c>
      <c r="F24" s="8">
        <f t="shared" si="1"/>
        <v>816.8</v>
      </c>
      <c r="G24" s="8">
        <f t="shared" si="1"/>
        <v>18.01</v>
      </c>
      <c r="H24" s="8">
        <f t="shared" si="1"/>
        <v>21.33</v>
      </c>
      <c r="I24" s="8">
        <f t="shared" si="1"/>
        <v>0</v>
      </c>
      <c r="J24" s="8">
        <f t="shared" si="1"/>
        <v>2.66</v>
      </c>
      <c r="K24" s="8">
        <f t="shared" si="1"/>
        <v>299.21999999999997</v>
      </c>
      <c r="L24" s="8">
        <f t="shared" si="1"/>
        <v>165.5</v>
      </c>
      <c r="M24" s="8">
        <f t="shared" si="1"/>
        <v>98.9</v>
      </c>
      <c r="N24" s="8">
        <f t="shared" si="1"/>
        <v>5.72</v>
      </c>
      <c r="O24" s="8">
        <f>F24/2713*100</f>
        <v>30.10689273866568</v>
      </c>
    </row>
    <row r="25" spans="1:15" ht="12.7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12.75">
      <c r="A26" s="2" t="s">
        <v>96</v>
      </c>
      <c r="B26" s="2">
        <v>200</v>
      </c>
      <c r="C26" s="2">
        <v>1</v>
      </c>
      <c r="D26" s="2">
        <v>0.2</v>
      </c>
      <c r="E26" s="2">
        <v>20.2</v>
      </c>
      <c r="F26" s="2">
        <v>76</v>
      </c>
      <c r="G26" s="2">
        <v>0</v>
      </c>
      <c r="H26" s="2">
        <v>4</v>
      </c>
      <c r="I26" s="2">
        <v>0</v>
      </c>
      <c r="J26" s="2">
        <v>0</v>
      </c>
      <c r="K26" s="2">
        <v>14</v>
      </c>
      <c r="L26" s="2">
        <v>14</v>
      </c>
      <c r="M26" s="2">
        <v>8</v>
      </c>
      <c r="N26" s="2">
        <v>2.8</v>
      </c>
      <c r="O26" s="2"/>
    </row>
    <row r="27" spans="1:15" ht="12.75">
      <c r="A27" s="2" t="s">
        <v>97</v>
      </c>
      <c r="B27" s="2">
        <v>100</v>
      </c>
      <c r="C27" s="2">
        <v>5.5</v>
      </c>
      <c r="D27" s="2">
        <v>6</v>
      </c>
      <c r="E27" s="2">
        <v>42.8</v>
      </c>
      <c r="F27" s="2">
        <v>180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91</v>
      </c>
      <c r="B28" s="2">
        <v>150</v>
      </c>
      <c r="C28" s="2">
        <v>1.3</v>
      </c>
      <c r="D28" s="2">
        <v>0.3</v>
      </c>
      <c r="E28" s="2">
        <v>11</v>
      </c>
      <c r="F28" s="2">
        <v>40.4</v>
      </c>
      <c r="G28" s="2">
        <v>0</v>
      </c>
      <c r="H28" s="2">
        <v>33.6</v>
      </c>
      <c r="I28" s="2">
        <v>8.4</v>
      </c>
      <c r="J28" s="2">
        <v>0.2</v>
      </c>
      <c r="K28" s="2">
        <v>35.7</v>
      </c>
      <c r="L28" s="2">
        <v>24.2</v>
      </c>
      <c r="M28" s="2">
        <v>13.7</v>
      </c>
      <c r="N28" s="2">
        <v>0.3</v>
      </c>
      <c r="O28" s="2"/>
    </row>
    <row r="29" spans="1:15" ht="12.75">
      <c r="A29" s="6" t="s">
        <v>23</v>
      </c>
      <c r="B29" s="7">
        <f aca="true" t="shared" si="2" ref="B29:N29">B26+B27+B28</f>
        <v>450</v>
      </c>
      <c r="C29" s="7">
        <f t="shared" si="2"/>
        <v>7.8</v>
      </c>
      <c r="D29" s="7">
        <f t="shared" si="2"/>
        <v>6.5</v>
      </c>
      <c r="E29" s="7">
        <f t="shared" si="2"/>
        <v>74</v>
      </c>
      <c r="F29" s="7">
        <f t="shared" si="2"/>
        <v>296.4</v>
      </c>
      <c r="G29" s="7">
        <f t="shared" si="2"/>
        <v>0</v>
      </c>
      <c r="H29" s="7">
        <f t="shared" si="2"/>
        <v>37.6</v>
      </c>
      <c r="I29" s="7">
        <f t="shared" si="2"/>
        <v>8.4</v>
      </c>
      <c r="J29" s="7">
        <f t="shared" si="2"/>
        <v>0.2</v>
      </c>
      <c r="K29" s="7">
        <f t="shared" si="2"/>
        <v>49.7</v>
      </c>
      <c r="L29" s="7">
        <f t="shared" si="2"/>
        <v>38.2</v>
      </c>
      <c r="M29" s="7">
        <f t="shared" si="2"/>
        <v>21.7</v>
      </c>
      <c r="N29" s="7">
        <f t="shared" si="2"/>
        <v>3.0999999999999996</v>
      </c>
      <c r="O29" s="7">
        <f>F29/2713*100</f>
        <v>10.92517508293402</v>
      </c>
    </row>
    <row r="30" spans="1:15" ht="18" customHeight="1">
      <c r="A30" s="5" t="s">
        <v>24</v>
      </c>
      <c r="B30" s="5">
        <f aca="true" t="shared" si="3" ref="B30:N30">B15+B24+B29</f>
        <v>1380</v>
      </c>
      <c r="C30" s="5">
        <f t="shared" si="3"/>
        <v>45.16</v>
      </c>
      <c r="D30" s="5">
        <f t="shared" si="3"/>
        <v>25.880000000000003</v>
      </c>
      <c r="E30" s="5">
        <f t="shared" si="3"/>
        <v>231.89</v>
      </c>
      <c r="F30" s="5">
        <f t="shared" si="3"/>
        <v>1113.1999999999998</v>
      </c>
      <c r="G30" s="5">
        <f t="shared" si="3"/>
        <v>18.01</v>
      </c>
      <c r="H30" s="5">
        <f t="shared" si="3"/>
        <v>58.93</v>
      </c>
      <c r="I30" s="5">
        <f t="shared" si="3"/>
        <v>8.4</v>
      </c>
      <c r="J30" s="5">
        <f t="shared" si="3"/>
        <v>2.8600000000000003</v>
      </c>
      <c r="K30" s="5">
        <f t="shared" si="3"/>
        <v>348.91999999999996</v>
      </c>
      <c r="L30" s="5">
        <f t="shared" si="3"/>
        <v>203.7</v>
      </c>
      <c r="M30" s="5">
        <f t="shared" si="3"/>
        <v>120.60000000000001</v>
      </c>
      <c r="N30" s="5">
        <f t="shared" si="3"/>
        <v>8.82</v>
      </c>
      <c r="O30" s="5">
        <f>F30/2713*100</f>
        <v>41.032067821599696</v>
      </c>
    </row>
    <row r="31" ht="12.75">
      <c r="B31" s="15"/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Красн-КП</dc:creator>
  <cp:keywords/>
  <dc:description/>
  <cp:lastModifiedBy>Роман Николаевич</cp:lastModifiedBy>
  <cp:lastPrinted>2021-10-06T11:03:20Z</cp:lastPrinted>
  <dcterms:created xsi:type="dcterms:W3CDTF">2018-09-20T08:11:13Z</dcterms:created>
  <dcterms:modified xsi:type="dcterms:W3CDTF">2022-01-13T15:32:26Z</dcterms:modified>
  <cp:category/>
  <cp:version/>
  <cp:contentType/>
  <cp:contentStatus/>
</cp:coreProperties>
</file>